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Desktop\"/>
    </mc:Choice>
  </mc:AlternateContent>
  <bookViews>
    <workbookView xWindow="2730" yWindow="615" windowWidth="13035" windowHeight="11085"/>
  </bookViews>
  <sheets>
    <sheet name="план" sheetId="1" r:id="rId1"/>
  </sheets>
  <definedNames>
    <definedName name="_xlnm.Print_Area" localSheetId="0">план!$A$1:$J$372</definedName>
  </definedNames>
  <calcPr calcId="162913"/>
</workbook>
</file>

<file path=xl/calcChain.xml><?xml version="1.0" encoding="utf-8"?>
<calcChain xmlns="http://schemas.openxmlformats.org/spreadsheetml/2006/main">
  <c r="H230" i="1" l="1"/>
  <c r="I230" i="1"/>
  <c r="H227" i="1"/>
  <c r="G230" i="1"/>
  <c r="G227" i="1"/>
  <c r="I227" i="1"/>
  <c r="I224" i="1" l="1"/>
  <c r="G224" i="1"/>
  <c r="G225" i="1"/>
  <c r="H225" i="1"/>
  <c r="H224" i="1"/>
  <c r="G312" i="1" l="1"/>
  <c r="I315" i="1"/>
  <c r="G315" i="1"/>
  <c r="I309" i="1"/>
  <c r="G309" i="1"/>
  <c r="I308" i="1"/>
  <c r="H308" i="1"/>
  <c r="G308" i="1"/>
  <c r="H315" i="1" l="1"/>
  <c r="H309" i="1"/>
  <c r="I11" i="1" l="1"/>
  <c r="J335" i="1" l="1"/>
  <c r="G328" i="1"/>
  <c r="H312" i="1" l="1"/>
  <c r="I312" i="1" l="1"/>
  <c r="H306" i="1" l="1"/>
  <c r="I306" i="1"/>
  <c r="H263" i="1" l="1"/>
  <c r="H262" i="1"/>
  <c r="H261" i="1"/>
  <c r="H260" i="1"/>
  <c r="H259" i="1"/>
  <c r="H258" i="1"/>
  <c r="H256" i="1"/>
  <c r="H254" i="1"/>
  <c r="H252" i="1"/>
  <c r="H246" i="1"/>
  <c r="H236" i="1"/>
  <c r="H235" i="1"/>
  <c r="H233" i="1"/>
  <c r="H214" i="1"/>
  <c r="H212" i="1"/>
  <c r="H211" i="1"/>
  <c r="H208" i="1"/>
  <c r="H187" i="1"/>
  <c r="H179" i="1"/>
  <c r="H134" i="1"/>
  <c r="H116" i="1"/>
  <c r="H113" i="1"/>
  <c r="H111" i="1"/>
  <c r="H110" i="1"/>
  <c r="H109" i="1"/>
  <c r="H108" i="1"/>
  <c r="H106" i="1"/>
  <c r="H83" i="1"/>
  <c r="H64" i="1"/>
  <c r="H58" i="1"/>
  <c r="I212" i="1"/>
  <c r="G212" i="1" l="1"/>
  <c r="G191" i="1" l="1"/>
  <c r="G185" i="1"/>
  <c r="G152" i="1" l="1"/>
  <c r="G188" i="1"/>
  <c r="H188" i="1" l="1"/>
  <c r="G214" i="1" l="1"/>
  <c r="G208" i="1"/>
  <c r="G263" i="1" l="1"/>
  <c r="I235" i="1" l="1"/>
  <c r="I233" i="1"/>
  <c r="I259" i="1"/>
  <c r="I214" i="1"/>
  <c r="I208" i="1"/>
  <c r="I263" i="1" l="1"/>
  <c r="I262" i="1"/>
  <c r="I246" i="1"/>
  <c r="I236" i="1"/>
  <c r="I254" i="1"/>
  <c r="I258" i="1"/>
  <c r="I260" i="1"/>
  <c r="I256" i="1"/>
  <c r="I252" i="1"/>
  <c r="I211" i="1"/>
  <c r="I83" i="1"/>
  <c r="I111" i="1"/>
  <c r="I109" i="1"/>
  <c r="I108" i="1"/>
  <c r="I106" i="1"/>
  <c r="I110" i="1"/>
  <c r="G156" i="1"/>
  <c r="G236" i="1"/>
  <c r="G233" i="1"/>
  <c r="G187" i="1"/>
  <c r="G179" i="1" l="1"/>
  <c r="G306" i="1"/>
  <c r="H177" i="1"/>
  <c r="G177" i="1"/>
  <c r="H139" i="1"/>
  <c r="G139" i="1"/>
  <c r="G134" i="1"/>
  <c r="I307" i="1"/>
  <c r="G64" i="1"/>
  <c r="G58" i="1"/>
  <c r="I139" i="1" l="1"/>
  <c r="H67" i="1" l="1"/>
  <c r="G67" i="1"/>
  <c r="I67" i="1" l="1"/>
  <c r="H154" i="1"/>
  <c r="H156" i="1"/>
  <c r="H307" i="1"/>
  <c r="I190" i="1"/>
  <c r="H190" i="1"/>
  <c r="G190" i="1"/>
  <c r="G109" i="1"/>
  <c r="H115" i="1"/>
  <c r="G116" i="1"/>
  <c r="G115" i="1" s="1"/>
  <c r="H266" i="1"/>
  <c r="H265" i="1" s="1"/>
  <c r="I266" i="1"/>
  <c r="I265" i="1" s="1"/>
  <c r="G268" i="1"/>
  <c r="G266" i="1"/>
  <c r="G265" i="1" s="1"/>
  <c r="G259" i="1"/>
  <c r="H186" i="1" l="1"/>
  <c r="H314" i="1"/>
  <c r="H46" i="1"/>
  <c r="G113" i="1"/>
  <c r="H38" i="1" l="1"/>
  <c r="I38" i="1"/>
  <c r="G38" i="1"/>
  <c r="G61" i="1" l="1"/>
  <c r="J46" i="1" l="1"/>
  <c r="J37" i="1" s="1"/>
  <c r="H328" i="1" l="1"/>
  <c r="I328" i="1"/>
  <c r="J305" i="1"/>
  <c r="G261" i="1"/>
  <c r="H185" i="1"/>
  <c r="G186" i="1" l="1"/>
  <c r="G314" i="1"/>
  <c r="H237" i="1"/>
  <c r="I237" i="1"/>
  <c r="G237" i="1"/>
  <c r="I314" i="1" l="1"/>
  <c r="G87" i="1"/>
  <c r="H162" i="1"/>
  <c r="I162" i="1"/>
  <c r="G162" i="1"/>
  <c r="H87" i="1" l="1"/>
  <c r="I87" i="1"/>
  <c r="G63" i="1"/>
  <c r="G56" i="1" s="1"/>
  <c r="J41" i="1"/>
  <c r="G260" i="1" l="1"/>
  <c r="G256" i="1"/>
  <c r="G211" i="1"/>
  <c r="I261" i="1" l="1"/>
  <c r="G262" i="1"/>
  <c r="G252" i="1"/>
  <c r="G254" i="1"/>
  <c r="I156" i="1" l="1"/>
  <c r="I116" i="1"/>
  <c r="G154" i="1" l="1"/>
  <c r="G149" i="1" s="1"/>
  <c r="I115" i="1"/>
  <c r="G29" i="1"/>
  <c r="I154" i="1" l="1"/>
  <c r="J296" i="1"/>
  <c r="J54" i="1"/>
  <c r="I225" i="1" l="1"/>
  <c r="H149" i="1"/>
  <c r="I179" i="1" l="1"/>
  <c r="I64" i="1"/>
  <c r="I186" i="1" l="1"/>
  <c r="I58" i="1"/>
  <c r="I187" i="1"/>
  <c r="I113" i="1"/>
  <c r="I134" i="1"/>
  <c r="I188" i="1"/>
  <c r="I177" i="1"/>
  <c r="I185" i="1"/>
  <c r="C342" i="1" l="1"/>
  <c r="I6" i="1"/>
  <c r="G258" i="1" l="1"/>
  <c r="G255" i="1" s="1"/>
  <c r="G246" i="1"/>
  <c r="G235" i="1"/>
  <c r="G232" i="1" s="1"/>
  <c r="H171" i="1" l="1"/>
  <c r="I171" i="1"/>
  <c r="G171" i="1"/>
  <c r="H161" i="1"/>
  <c r="I161" i="1"/>
  <c r="H136" i="1"/>
  <c r="I136" i="1"/>
  <c r="G136" i="1"/>
  <c r="G111" i="1"/>
  <c r="G110" i="1"/>
  <c r="G108" i="1"/>
  <c r="H85" i="1"/>
  <c r="I85" i="1"/>
  <c r="G85" i="1"/>
  <c r="G106" i="1"/>
  <c r="H86" i="1"/>
  <c r="I86" i="1"/>
  <c r="G86" i="1"/>
  <c r="G83" i="1"/>
  <c r="H77" i="1"/>
  <c r="H75" i="1" s="1"/>
  <c r="I77" i="1"/>
  <c r="I75" i="1" s="1"/>
  <c r="G77" i="1"/>
  <c r="G75" i="1" s="1"/>
  <c r="H61" i="1"/>
  <c r="I61" i="1"/>
  <c r="G307" i="1"/>
  <c r="G310" i="1"/>
  <c r="J325" i="1"/>
  <c r="J326" i="1"/>
  <c r="J303" i="1"/>
  <c r="J302" i="1"/>
  <c r="J299" i="1"/>
  <c r="J297" i="1"/>
  <c r="J331" i="1"/>
  <c r="J330" i="1" s="1"/>
  <c r="G105" i="1" l="1"/>
  <c r="G46" i="1"/>
  <c r="I255" i="1"/>
  <c r="H255" i="1"/>
  <c r="I251" i="1"/>
  <c r="H251" i="1"/>
  <c r="G251" i="1"/>
  <c r="I180" i="1"/>
  <c r="H180" i="1"/>
  <c r="G180" i="1"/>
  <c r="I176" i="1"/>
  <c r="H176" i="1"/>
  <c r="G176" i="1"/>
  <c r="H105" i="1"/>
  <c r="I105" i="1"/>
  <c r="H101" i="1"/>
  <c r="I101" i="1"/>
  <c r="G101" i="1"/>
  <c r="J45" i="1"/>
  <c r="I277" i="1"/>
  <c r="H277" i="1"/>
  <c r="G277" i="1"/>
  <c r="I272" i="1"/>
  <c r="H272" i="1"/>
  <c r="G272" i="1"/>
  <c r="I268" i="1"/>
  <c r="H268" i="1"/>
  <c r="I245" i="1"/>
  <c r="H245" i="1"/>
  <c r="G245" i="1"/>
  <c r="I232" i="1"/>
  <c r="H232" i="1"/>
  <c r="I220" i="1"/>
  <c r="H220" i="1"/>
  <c r="G220" i="1"/>
  <c r="I213" i="1"/>
  <c r="H213" i="1"/>
  <c r="G213" i="1"/>
  <c r="G206" i="1" s="1"/>
  <c r="H118" i="1"/>
  <c r="I118" i="1"/>
  <c r="G118" i="1"/>
  <c r="H193" i="1"/>
  <c r="I193" i="1"/>
  <c r="G193" i="1"/>
  <c r="H170" i="1"/>
  <c r="I170" i="1"/>
  <c r="G170" i="1"/>
  <c r="H157" i="1"/>
  <c r="I157" i="1"/>
  <c r="G157" i="1"/>
  <c r="I149" i="1"/>
  <c r="H145" i="1"/>
  <c r="I145" i="1"/>
  <c r="G145" i="1"/>
  <c r="H138" i="1"/>
  <c r="I138" i="1"/>
  <c r="G138" i="1"/>
  <c r="H202" i="1"/>
  <c r="I202" i="1"/>
  <c r="G202" i="1"/>
  <c r="H197" i="1"/>
  <c r="I197" i="1"/>
  <c r="G197" i="1"/>
  <c r="H128" i="1"/>
  <c r="I128" i="1"/>
  <c r="G128" i="1"/>
  <c r="H123" i="1"/>
  <c r="I123" i="1"/>
  <c r="G123" i="1"/>
  <c r="J34" i="1"/>
  <c r="H95" i="1"/>
  <c r="I95" i="1"/>
  <c r="G95" i="1"/>
  <c r="H82" i="1"/>
  <c r="I82" i="1"/>
  <c r="G82" i="1"/>
  <c r="H74" i="1"/>
  <c r="I74" i="1"/>
  <c r="G74" i="1"/>
  <c r="H63" i="1"/>
  <c r="H56" i="1" s="1"/>
  <c r="I63" i="1"/>
  <c r="I56" i="1" s="1"/>
  <c r="G247" i="1" l="1"/>
  <c r="G205" i="1" s="1"/>
  <c r="G37" i="1" s="1"/>
  <c r="I46" i="1"/>
  <c r="G132" i="1"/>
  <c r="I97" i="1"/>
  <c r="I299" i="1" s="1"/>
  <c r="I247" i="1"/>
  <c r="I339" i="1" s="1"/>
  <c r="I335" i="1" s="1"/>
  <c r="H97" i="1"/>
  <c r="H299" i="1" s="1"/>
  <c r="G172" i="1"/>
  <c r="G97" i="1"/>
  <c r="H172" i="1"/>
  <c r="I172" i="1"/>
  <c r="H247" i="1"/>
  <c r="H132" i="1"/>
  <c r="H206" i="1"/>
  <c r="I132" i="1"/>
  <c r="I206" i="1"/>
  <c r="J33" i="1"/>
  <c r="H51" i="1"/>
  <c r="I51" i="1"/>
  <c r="J51" i="1"/>
  <c r="G51" i="1"/>
  <c r="H48" i="1"/>
  <c r="I48" i="1"/>
  <c r="J48" i="1"/>
  <c r="G48" i="1"/>
  <c r="J38" i="1"/>
  <c r="H29" i="1"/>
  <c r="I29" i="1"/>
  <c r="J29" i="1"/>
  <c r="G337" i="1" l="1"/>
  <c r="G335" i="1" s="1"/>
  <c r="G299" i="1"/>
  <c r="G296" i="1"/>
  <c r="G287" i="1" s="1"/>
  <c r="H303" i="1"/>
  <c r="H296" i="1"/>
  <c r="I303" i="1"/>
  <c r="I296" i="1"/>
  <c r="I334" i="1" s="1"/>
  <c r="I330" i="1" s="1"/>
  <c r="H326" i="1"/>
  <c r="H338" i="1"/>
  <c r="H335" i="1" s="1"/>
  <c r="G303" i="1"/>
  <c r="K303" i="1" s="1"/>
  <c r="G131" i="1"/>
  <c r="G42" i="1" s="1"/>
  <c r="G41" i="1" s="1"/>
  <c r="H55" i="1"/>
  <c r="H34" i="1" s="1"/>
  <c r="I55" i="1"/>
  <c r="I34" i="1" s="1"/>
  <c r="G55" i="1"/>
  <c r="G34" i="1" s="1"/>
  <c r="H302" i="1"/>
  <c r="H131" i="1"/>
  <c r="I131" i="1"/>
  <c r="G326" i="1"/>
  <c r="G325" i="1"/>
  <c r="G302" i="1"/>
  <c r="G297" i="1"/>
  <c r="J28" i="1"/>
  <c r="H45" i="1"/>
  <c r="I297" i="1"/>
  <c r="H325" i="1"/>
  <c r="I325" i="1"/>
  <c r="I302" i="1"/>
  <c r="H205" i="1"/>
  <c r="H37" i="1" s="1"/>
  <c r="I205" i="1"/>
  <c r="I37" i="1" s="1"/>
  <c r="H297" i="1"/>
  <c r="I326" i="1"/>
  <c r="J287" i="1"/>
  <c r="G332" i="1" l="1"/>
  <c r="G330" i="1" s="1"/>
  <c r="I42" i="1"/>
  <c r="I41" i="1" s="1"/>
  <c r="H42" i="1"/>
  <c r="H41" i="1" s="1"/>
  <c r="H287" i="1"/>
  <c r="H333" i="1"/>
  <c r="H330" i="1" s="1"/>
  <c r="L28" i="1"/>
  <c r="K28" i="1"/>
  <c r="M29" i="1"/>
  <c r="I287" i="1"/>
  <c r="L29" i="1"/>
  <c r="M28" i="1"/>
  <c r="I45" i="1"/>
  <c r="K29" i="1"/>
  <c r="K287" i="1"/>
  <c r="G54" i="1"/>
  <c r="I54" i="1"/>
  <c r="H54" i="1"/>
  <c r="G45" i="1"/>
  <c r="L30" i="1" l="1"/>
  <c r="M30" i="1"/>
  <c r="K30" i="1"/>
  <c r="H33" i="1"/>
  <c r="H28" i="1" s="1"/>
  <c r="G33" i="1"/>
  <c r="I33" i="1"/>
  <c r="I28" i="1" s="1"/>
  <c r="G28" i="1" l="1"/>
  <c r="M54" i="1"/>
  <c r="L54" i="1"/>
  <c r="K54" i="1" l="1"/>
</calcChain>
</file>

<file path=xl/sharedStrings.xml><?xml version="1.0" encoding="utf-8"?>
<sst xmlns="http://schemas.openxmlformats.org/spreadsheetml/2006/main" count="653" uniqueCount="258">
  <si>
    <t>Наименование показателя</t>
  </si>
  <si>
    <t>Код строки</t>
  </si>
  <si>
    <t xml:space="preserve"> Объем финансового обеспечения, рублей (с точностью до двух знаков после запятой – 0,00)</t>
  </si>
  <si>
    <t>за пределами планового периода</t>
  </si>
  <si>
    <t>x</t>
  </si>
  <si>
    <t>х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</si>
  <si>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</si>
  <si>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</si>
  <si>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</si>
  <si>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</si>
  <si>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</si>
  <si>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субсидии на финансовое обеспечение выполнения муниципального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</si>
  <si>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</si>
  <si>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</si>
  <si>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</si>
  <si>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</si>
  <si>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</si>
  <si>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</si>
  <si>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</si>
  <si>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</si>
  <si>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</si>
  <si>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Субсидии на финансовое обеспечение выполнения муниципального задания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</si>
  <si>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</si>
  <si>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</si>
  <si>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</si>
  <si>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</si>
  <si>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</si>
  <si>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</si>
  <si>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</si>
  <si>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</si>
  <si>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</si>
  <si>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</si>
  <si>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</si>
  <si>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</si>
  <si>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</si>
  <si>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</si>
  <si>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</si>
  <si>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</si>
  <si>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</si>
  <si>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</si>
  <si>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</si>
  <si>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</si>
  <si>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</si>
  <si>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</si>
  <si>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</si>
  <si>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</si>
  <si>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</si>
  <si>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</si>
  <si>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</si>
  <si>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</si>
  <si>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</si>
  <si>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</si>
  <si>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</si>
  <si>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</si>
  <si>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</si>
  <si>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</si>
  <si>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возврат в бюджет средств субсидии</t>
  </si>
  <si>
    <t>Субсидии, предоставляемые в соответствии с абзацем вторым пункта 1 статьи 78.1 Бюджетного кодекса Российской Федерации</t>
  </si>
  <si>
    <t>Поступления от оказания услуг (выполнения работ) на платной основе и от иной приносящей доход деятельности</t>
  </si>
  <si>
    <t>Раздел 1. Поступления и выплаты</t>
  </si>
  <si>
    <t>УТВЕРЖДЕНО</t>
  </si>
  <si>
    <t xml:space="preserve">(наименование органа - учредителя (учреждения)) </t>
  </si>
  <si>
    <t>План финансово-хозяйственной деятельности</t>
  </si>
  <si>
    <t xml:space="preserve"> бюджетного (автономного) учреждения</t>
  </si>
  <si>
    <t>КОДЫ</t>
  </si>
  <si>
    <t>Дата</t>
  </si>
  <si>
    <t>Наименование муниципального учреждения</t>
  </si>
  <si>
    <t>По ОКПО</t>
  </si>
  <si>
    <t xml:space="preserve">Наименование органа, осуществляющего функции и полномочия учредителя </t>
  </si>
  <si>
    <t>Глава по БК</t>
  </si>
  <si>
    <t>Адрес фактического местонахождения государственного учреждения</t>
  </si>
  <si>
    <t>Единица измерения: рублей</t>
  </si>
  <si>
    <t>по ОКЕИ</t>
  </si>
  <si>
    <t>Управление образования администрации города Чебоксары</t>
  </si>
  <si>
    <t>Коды строк</t>
  </si>
  <si>
    <t>Год начала закупки</t>
  </si>
  <si>
    <t>1.1.</t>
  </si>
  <si>
    <t>1.2.</t>
  </si>
  <si>
    <t>1.3.</t>
  </si>
  <si>
    <t>1.4.</t>
  </si>
  <si>
    <t>за счет субсидий, предоставляемых на финансовое обеспечение выполнения муниципального задания</t>
  </si>
  <si>
    <t>1.4.1.1.</t>
  </si>
  <si>
    <t>в соответствии с Федеральным законом № 44-ФЗ</t>
  </si>
  <si>
    <t>1.4.1.2.</t>
  </si>
  <si>
    <t>1.4.2.</t>
  </si>
  <si>
    <t>1.4.2.1</t>
  </si>
  <si>
    <t>1.4.2.2.</t>
  </si>
  <si>
    <t>1.4.3.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</si>
  <si>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</si>
  <si>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</si>
  <si>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</si>
  <si>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</si>
  <si>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</si>
  <si>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1.4.5.1.</t>
  </si>
  <si>
    <t>1.4.5.2.</t>
  </si>
  <si>
    <t>в соответствии с Федеральным законом № 223-ФЗ</t>
  </si>
  <si>
    <t>2.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</si>
  <si>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</si>
  <si>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</si>
  <si>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</si>
  <si>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Раздел 2. Сведения по выплатам на закупки товаров,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</si>
  <si>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</si>
  <si>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</si>
  <si>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</si>
  <si>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</si>
  <si>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Раздел 4.  Справочная информация</t>
  </si>
  <si>
    <t>Сумма (тыс. рублей)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</si>
  <si>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</si>
  <si>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</si>
  <si>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</si>
  <si>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* - план финансово-хозяйственной деятельности автономного учреждения утверждается руководителем автономного учреждения на основании заключения наблюдательного совета автономного учреждения.</t>
  </si>
  <si>
    <t>Руководитель муниципального учреждения</t>
  </si>
  <si>
    <t>(подпись)</t>
  </si>
  <si>
    <t>(расшифровка подписи)</t>
  </si>
  <si>
    <t xml:space="preserve">Аналитический код </t>
  </si>
  <si>
    <t xml:space="preserve">Код по бюджетной классификации Российской Федерации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</si>
  <si>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</si>
  <si>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</si>
  <si>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прочие поступления, всего 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</si>
  <si>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</si>
  <si>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</si>
  <si>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налог на прибыль </t>
  </si>
  <si>
    <t xml:space="preserve">            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</si>
  <si>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</si>
  <si>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</si>
  <si>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</si>
  <si>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расходы на закупку товаров, работ, услуг, всего</t>
  </si>
  <si>
    <t>Выплаты, уменьшающие доход, всего</t>
  </si>
  <si>
    <t>0001</t>
  </si>
  <si>
    <t>0002</t>
  </si>
  <si>
    <t>3000</t>
  </si>
  <si>
    <t>3010</t>
  </si>
  <si>
    <t>3020</t>
  </si>
  <si>
    <t>3030</t>
  </si>
  <si>
    <t>4000</t>
  </si>
  <si>
    <t>4010</t>
  </si>
  <si>
    <t xml:space="preserve">Выплаты на закупку товаров, работ, услуг, всего </t>
  </si>
  <si>
    <t xml:space="preserve">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 (далее - Федеральный закон № 44-ФЗ) и Федерального закона от 18 июля 2011 г. N 223-ФЗ «О закупках товаров, работ, услуг отдельными видами юридических лиц»  (далее - Федеральный закон № 223-ФЗ) 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</si>
  <si>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</si>
  <si>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</si>
  <si>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</si>
  <si>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>1.4.1.</t>
  </si>
  <si>
    <t xml:space="preserve">в соответствии с Федеральным законом № 223-ФЗ </t>
  </si>
  <si>
    <t>за счет субсидий, предоставляемых в соответствии с абзацем вторым пункта 1 статьи 78.1 Бюджет-ного кодекса Российской Федерации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</si>
  <si>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</si>
  <si>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 xml:space="preserve">за счет субсидий, предоставляемых на осуществление капитальных вложений 
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</si>
  <si>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</si>
  <si>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</si>
  <si>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</si>
  <si>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</si>
  <si>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приобретение основных средств</t>
  </si>
  <si>
    <t>приобретение материальных запасов</t>
  </si>
  <si>
    <t>КФО 5</t>
  </si>
  <si>
    <t>КФО 4</t>
  </si>
  <si>
    <t>КФО 2</t>
  </si>
  <si>
    <t>№ п/п</t>
  </si>
  <si>
    <t xml:space="preserve">из них:         </t>
  </si>
  <si>
    <t>услуги связи</t>
  </si>
  <si>
    <t xml:space="preserve">из нх:                                                                                                                                                                                                                                 </t>
  </si>
  <si>
    <t>2630</t>
  </si>
  <si>
    <t>штрафы, пени, неустойки, возмещения ущерба</t>
  </si>
  <si>
    <t>доходы от операционной аренды</t>
  </si>
  <si>
    <t>1410</t>
  </si>
  <si>
    <t>1910</t>
  </si>
  <si>
    <t>доходы в форме грантов, пожертвований, иных безвозмездных перечислений от физических и юридических лиц</t>
  </si>
  <si>
    <t>1230</t>
  </si>
  <si>
    <t>поступления от оказания услуг (выполнения работ) на платной основе и от иной приносящей доход деятельности</t>
  </si>
  <si>
    <t>прошлый год</t>
  </si>
  <si>
    <t>на</t>
  </si>
  <si>
    <t xml:space="preserve">           </t>
  </si>
  <si>
    <t>(очередной финансовый год)</t>
  </si>
  <si>
    <t>20лсч</t>
  </si>
  <si>
    <t>21лсч</t>
  </si>
  <si>
    <t>5</t>
  </si>
  <si>
    <t xml:space="preserve">Сумма, рублей (с точностью до двух знаков после запятой – 0,00) </t>
  </si>
  <si>
    <t>1420</t>
  </si>
  <si>
    <t>150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</si>
  <si>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</si>
  <si>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</si>
  <si>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2170</t>
  </si>
  <si>
    <t>2180</t>
  </si>
  <si>
    <t>2181</t>
  </si>
  <si>
    <t>иные выплаты населению</t>
  </si>
  <si>
    <t>Уплата налогов, сборов и иных платежей, всего</t>
  </si>
  <si>
    <t>Социальные и иные выплаты населению, всего</t>
  </si>
  <si>
    <t>На выплаты персоналу, всего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</si>
  <si>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</si>
  <si>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Безвозмездные перечисления организациям и физическим лицам, всего</t>
  </si>
  <si>
    <t>гранты, предоставляемые бюджетным организациям</t>
  </si>
  <si>
    <t>гранты, предоставляемые автономным организациям</t>
  </si>
  <si>
    <t>2420</t>
  </si>
  <si>
    <t>2430</t>
  </si>
  <si>
    <t>гранты, предоставляемые иным некоммерческим организациям (за исключением бюджетных и автономных учреждений)</t>
  </si>
  <si>
    <t>2440</t>
  </si>
  <si>
    <t>2450</t>
  </si>
  <si>
    <t>2460</t>
  </si>
  <si>
    <t>Прочие выплаты (кроме выплат на закупку товаров, работ, услуг)</t>
  </si>
  <si>
    <t xml:space="preserve">Расходы на закупку товаров, работ, услуг, всего </t>
  </si>
  <si>
    <t>гранты, предоставляемые бюджетным учреждениям</t>
  </si>
  <si>
    <t>гранты, предоставляемые автономным учреждениям</t>
  </si>
  <si>
    <t>613</t>
  </si>
  <si>
    <t>612</t>
  </si>
  <si>
    <t>634</t>
  </si>
  <si>
    <t>810</t>
  </si>
  <si>
    <t>623</t>
  </si>
  <si>
    <t>1.3.1</t>
  </si>
  <si>
    <t>23610.1</t>
  </si>
  <si>
    <t>расписывать только субсидии на иные цели по допклассу</t>
  </si>
  <si>
    <t>Код цели</t>
  </si>
  <si>
    <t>4.1</t>
  </si>
  <si>
    <t>их них:</t>
  </si>
  <si>
    <t>26421.1</t>
  </si>
  <si>
    <t>26421.2</t>
  </si>
  <si>
    <t>26421.3</t>
  </si>
  <si>
    <t>26421.4</t>
  </si>
  <si>
    <t>26421.5</t>
  </si>
  <si>
    <t>26421.6</t>
  </si>
  <si>
    <t>26421.7</t>
  </si>
  <si>
    <t>26421.8</t>
  </si>
  <si>
    <t>26421.9</t>
  </si>
  <si>
    <t>26430.1</t>
  </si>
  <si>
    <t>26451.1</t>
  </si>
  <si>
    <t>гранты ФБ и ЖКХ</t>
  </si>
  <si>
    <t>от руки добавить через плюс в строку 26451.1:</t>
  </si>
  <si>
    <t>2650</t>
  </si>
  <si>
    <t>2660</t>
  </si>
  <si>
    <t>закупка энергетических ресурсов, всего</t>
  </si>
  <si>
    <t xml:space="preserve">И.В. Люсина </t>
  </si>
  <si>
    <t>Зам.руководителя МБУ "ЦБМБОУ г.Чебоксары"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</si>
  <si>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</si>
  <si>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2700</t>
  </si>
  <si>
    <t>2710</t>
  </si>
  <si>
    <t>2720</t>
  </si>
  <si>
    <t>на 2024 г.</t>
  </si>
  <si>
    <t>(на 2024 г. и плановый период 2025 и 2026 годов)</t>
  </si>
  <si>
    <r>
      <t xml:space="preserve">                                     </t>
    </r>
    <r>
      <rPr>
        <vertAlign val="superscript"/>
        <sz val="10"/>
        <color indexed="8"/>
        <rFont val="Times New Roman"/>
        <family val="1"/>
        <charset val="204"/>
      </rPr>
      <t>(подпись/расшифровка подписи)</t>
    </r>
  </si>
  <si>
    <r>
      <t xml:space="preserve">Раздел 3. </t>
    </r>
    <r>
      <rPr>
        <b/>
        <sz val="12"/>
        <color indexed="8"/>
        <rFont val="Times New Roman"/>
        <family val="1"/>
        <charset val="204"/>
      </rPr>
      <t>Сведения о средствах, поступающих во временное распоряжение учреждения (подразделения)</t>
    </r>
  </si>
  <si>
    <r>
      <t xml:space="preserve">Сумма, рублей </t>
    </r>
    <r>
      <rPr>
        <sz val="10"/>
        <color theme="1"/>
        <rFont val="Times New Roman"/>
        <family val="1"/>
        <charset val="204"/>
      </rPr>
      <t>(с точностью до двух знаков после запятой - 0,00)</t>
    </r>
  </si>
  <si>
    <t>2111</t>
  </si>
  <si>
    <t>выплата пособий за первые три дня временной нетрудоспособности работника за счет работодателя</t>
  </si>
  <si>
    <t>выплата пособия на погребение</t>
  </si>
  <si>
    <t>947500-23-53040</t>
  </si>
  <si>
    <t>974500-R20</t>
  </si>
  <si>
    <t>974500-R261</t>
  </si>
  <si>
    <t>974500-R326</t>
  </si>
  <si>
    <t>974504-R20</t>
  </si>
  <si>
    <t>за счет прочих источников финансового обеспечения:</t>
  </si>
  <si>
    <t>на 2024 г. текущий финансовый год</t>
  </si>
  <si>
    <t>на 2025 г. первый год планового периода</t>
  </si>
  <si>
    <t>на 2026 г. второй год планового периода</t>
  </si>
  <si>
    <t xml:space="preserve"> « 29 » декабря  2023г.</t>
  </si>
  <si>
    <t xml:space="preserve">МАОУ "СОШ № 40" г. Чебоксары  </t>
  </si>
  <si>
    <t>Директор ______________</t>
  </si>
  <si>
    <t>И.М. Яшина</t>
  </si>
  <si>
    <t>СОГЛАСОВАНО</t>
  </si>
  <si>
    <t>протоколом Наблюдательного совета МАОУ "СОШ № 40" г. Чебоксары</t>
  </si>
  <si>
    <t>от 09.01.2024 г. № 1</t>
  </si>
  <si>
    <t xml:space="preserve">Муниципальное автономное общеобразовательное учреждение "Средняя общеобразовательная школа № 40" с углубленным изучением отдельных предметов" муниципального образования  города Чебоксары - столицы Чувашской Республики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</si>
</sst>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1"/>
      <color rgb="FF7030A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7" tint="-0.499984740745262"/>
      <name val="Times New Roman"/>
      <family val="1"/>
      <charset val="204"/>
    </font>
    <font>
      <sz val="11"/>
      <color theme="7" tint="-0.499984740745262"/>
      <name val="Calibri"/>
      <family val="2"/>
      <charset val="204"/>
      <scheme val="minor"/>
    </font>
    <font>
      <sz val="10"/>
      <color theme="7" tint="-0.49998474074526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7030A0"/>
      <name val="Times New Roman"/>
      <family val="1"/>
      <charset val="204"/>
    </font>
    <font>
      <b/>
      <sz val="11"/>
      <color theme="9" tint="-0.499984740745262"/>
      <name val="Calibri"/>
      <family val="2"/>
      <charset val="204"/>
      <scheme val="minor"/>
    </font>
    <font>
      <b/>
      <sz val="11"/>
      <color theme="9" tint="-0.499984740745262"/>
      <name val="Times New Roman"/>
      <family val="1"/>
      <charset val="204"/>
    </font>
    <font>
      <b/>
      <sz val="10"/>
      <color theme="9" tint="-0.499984740745262"/>
      <name val="Times New Roman"/>
      <family val="1"/>
      <charset val="204"/>
    </font>
    <font>
      <sz val="11"/>
      <color theme="8" tint="-0.499984740745262"/>
      <name val="Times New Roman"/>
      <family val="1"/>
      <charset val="204"/>
    </font>
    <font>
      <sz val="11"/>
      <color theme="8" tint="-0.499984740745262"/>
      <name val="Calibri"/>
      <family val="2"/>
      <charset val="204"/>
      <scheme val="minor"/>
    </font>
    <font>
      <sz val="10"/>
      <color theme="8" tint="-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rgb="FF7030A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3" fillId="2" borderId="0"/>
  </cellStyleXfs>
  <cellXfs count="373"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64" fontId="0" fillId="0" borderId="0" xfId="0" applyNumberFormat="1"/>
    <xf numFmtId="49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11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vertical="center" wrapText="1"/>
    </xf>
    <xf numFmtId="164" fontId="11" fillId="5" borderId="1" xfId="0" applyNumberFormat="1" applyFont="1" applyFill="1" applyBorder="1" applyAlignment="1">
      <alignment vertical="center" wrapText="1"/>
    </xf>
    <xf numFmtId="49" fontId="8" fillId="5" borderId="1" xfId="0" applyNumberFormat="1" applyFont="1" applyFill="1" applyBorder="1" applyAlignment="1">
      <alignment vertical="center" wrapText="1"/>
    </xf>
    <xf numFmtId="0" fontId="13" fillId="0" borderId="0" xfId="0" applyFont="1" applyFill="1"/>
    <xf numFmtId="0" fontId="11" fillId="0" borderId="1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2" fillId="3" borderId="9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15" fillId="0" borderId="3" xfId="0" applyFont="1" applyBorder="1" applyAlignment="1">
      <alignment horizontal="center" vertical="top" wrapText="1"/>
    </xf>
    <xf numFmtId="0" fontId="17" fillId="6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49" fontId="16" fillId="0" borderId="3" xfId="0" applyNumberFormat="1" applyFont="1" applyBorder="1" applyAlignment="1">
      <alignment horizontal="center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49" fontId="16" fillId="0" borderId="7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6" fillId="6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4" fontId="0" fillId="0" borderId="0" xfId="0" applyNumberFormat="1" applyFont="1" applyBorder="1"/>
    <xf numFmtId="4" fontId="0" fillId="0" borderId="0" xfId="0" applyNumberFormat="1"/>
    <xf numFmtId="164" fontId="2" fillId="6" borderId="1" xfId="0" applyNumberFormat="1" applyFont="1" applyFill="1" applyBorder="1" applyAlignment="1">
      <alignment horizontal="right" vertical="center" wrapText="1"/>
    </xf>
    <xf numFmtId="164" fontId="16" fillId="0" borderId="1" xfId="0" applyNumberFormat="1" applyFont="1" applyBorder="1" applyAlignment="1">
      <alignment horizontal="right" vertical="top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2" fillId="0" borderId="0" xfId="0" applyFont="1"/>
    <xf numFmtId="0" fontId="21" fillId="0" borderId="12" xfId="0" applyFont="1" applyBorder="1" applyAlignment="1">
      <alignment horizontal="center" vertical="center" wrapText="1"/>
    </xf>
    <xf numFmtId="164" fontId="8" fillId="7" borderId="12" xfId="0" applyNumberFormat="1" applyFont="1" applyFill="1" applyBorder="1" applyAlignment="1">
      <alignment vertical="center" wrapText="1"/>
    </xf>
    <xf numFmtId="164" fontId="8" fillId="7" borderId="1" xfId="0" applyNumberFormat="1" applyFont="1" applyFill="1" applyBorder="1" applyAlignment="1">
      <alignment vertical="center" wrapText="1"/>
    </xf>
    <xf numFmtId="0" fontId="22" fillId="0" borderId="3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center" wrapText="1"/>
    </xf>
    <xf numFmtId="0" fontId="23" fillId="0" borderId="0" xfId="0" applyFont="1"/>
    <xf numFmtId="0" fontId="25" fillId="0" borderId="0" xfId="0" applyFont="1" applyAlignment="1">
      <alignment horizontal="center"/>
    </xf>
    <xf numFmtId="164" fontId="8" fillId="7" borderId="12" xfId="0" applyNumberFormat="1" applyFont="1" applyFill="1" applyBorder="1" applyAlignment="1">
      <alignment horizontal="right" vertical="center" wrapText="1"/>
    </xf>
    <xf numFmtId="0" fontId="26" fillId="0" borderId="1" xfId="0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0" fontId="27" fillId="0" borderId="0" xfId="0" applyFont="1"/>
    <xf numFmtId="0" fontId="28" fillId="0" borderId="3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center" wrapText="1"/>
    </xf>
    <xf numFmtId="0" fontId="31" fillId="0" borderId="0" xfId="0" applyFont="1"/>
    <xf numFmtId="49" fontId="21" fillId="0" borderId="12" xfId="0" applyNumberFormat="1" applyFont="1" applyBorder="1" applyAlignment="1">
      <alignment horizontal="center" vertical="center" wrapText="1"/>
    </xf>
    <xf numFmtId="0" fontId="33" fillId="0" borderId="0" xfId="0" applyFont="1"/>
    <xf numFmtId="49" fontId="8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vertical="center" wrapText="1"/>
    </xf>
    <xf numFmtId="164" fontId="8" fillId="0" borderId="12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4" fillId="0" borderId="0" xfId="0" applyFont="1"/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34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34" fillId="0" borderId="0" xfId="0" applyFont="1" applyBorder="1" applyAlignment="1">
      <alignment horizontal="center" vertical="center" wrapText="1"/>
    </xf>
    <xf numFmtId="0" fontId="16" fillId="0" borderId="0" xfId="1" applyFont="1" applyBorder="1" applyAlignment="1">
      <alignment horizontal="right" vertical="center" wrapText="1"/>
    </xf>
    <xf numFmtId="0" fontId="34" fillId="0" borderId="0" xfId="0" applyFont="1" applyBorder="1" applyAlignment="1">
      <alignment vertical="center" wrapText="1"/>
    </xf>
    <xf numFmtId="0" fontId="33" fillId="0" borderId="0" xfId="0" applyFont="1" applyBorder="1"/>
    <xf numFmtId="0" fontId="39" fillId="0" borderId="0" xfId="0" applyFont="1" applyAlignment="1">
      <alignment horizontal="center"/>
    </xf>
    <xf numFmtId="164" fontId="33" fillId="0" borderId="0" xfId="0" applyNumberFormat="1" applyFont="1"/>
    <xf numFmtId="0" fontId="40" fillId="0" borderId="0" xfId="0" applyFont="1" applyAlignment="1">
      <alignment horizontal="center"/>
    </xf>
    <xf numFmtId="0" fontId="33" fillId="0" borderId="0" xfId="0" applyFont="1" applyFill="1"/>
    <xf numFmtId="0" fontId="6" fillId="0" borderId="0" xfId="0" applyFont="1" applyFill="1"/>
    <xf numFmtId="164" fontId="33" fillId="0" borderId="0" xfId="0" applyNumberFormat="1" applyFont="1" applyAlignment="1">
      <alignment horizont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3" fillId="0" borderId="13" xfId="0" applyFont="1" applyBorder="1" applyAlignment="1">
      <alignment horizontal="center"/>
    </xf>
    <xf numFmtId="0" fontId="33" fillId="0" borderId="13" xfId="0" applyFont="1" applyBorder="1"/>
    <xf numFmtId="0" fontId="33" fillId="0" borderId="8" xfId="0" applyFont="1" applyBorder="1"/>
    <xf numFmtId="0" fontId="6" fillId="0" borderId="0" xfId="0" applyFont="1" applyAlignment="1">
      <alignment horizontal="center"/>
    </xf>
    <xf numFmtId="0" fontId="33" fillId="0" borderId="2" xfId="0" applyFont="1" applyBorder="1" applyAlignment="1">
      <alignment horizontal="center"/>
    </xf>
    <xf numFmtId="0" fontId="33" fillId="0" borderId="2" xfId="0" applyFont="1" applyBorder="1"/>
    <xf numFmtId="0" fontId="33" fillId="0" borderId="10" xfId="0" applyFont="1" applyBorder="1"/>
    <xf numFmtId="4" fontId="33" fillId="0" borderId="0" xfId="0" applyNumberFormat="1" applyFont="1" applyFill="1" applyBorder="1"/>
    <xf numFmtId="0" fontId="33" fillId="0" borderId="1" xfId="0" applyFont="1" applyBorder="1" applyAlignment="1">
      <alignment horizontal="center"/>
    </xf>
    <xf numFmtId="164" fontId="6" fillId="0" borderId="1" xfId="0" applyNumberFormat="1" applyFont="1" applyBorder="1"/>
    <xf numFmtId="4" fontId="33" fillId="0" borderId="0" xfId="0" applyNumberFormat="1" applyFont="1"/>
    <xf numFmtId="164" fontId="33" fillId="0" borderId="1" xfId="0" applyNumberFormat="1" applyFont="1" applyBorder="1"/>
    <xf numFmtId="164" fontId="6" fillId="0" borderId="1" xfId="0" applyNumberFormat="1" applyFont="1" applyBorder="1" applyAlignment="1">
      <alignment horizontal="center"/>
    </xf>
    <xf numFmtId="164" fontId="33" fillId="0" borderId="1" xfId="0" applyNumberFormat="1" applyFont="1" applyBorder="1" applyAlignment="1">
      <alignment horizontal="center"/>
    </xf>
    <xf numFmtId="0" fontId="30" fillId="0" borderId="0" xfId="0" applyFont="1"/>
    <xf numFmtId="0" fontId="30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164" fontId="33" fillId="0" borderId="13" xfId="0" applyNumberFormat="1" applyFont="1" applyBorder="1"/>
    <xf numFmtId="164" fontId="33" fillId="0" borderId="8" xfId="0" applyNumberFormat="1" applyFont="1" applyBorder="1"/>
    <xf numFmtId="164" fontId="33" fillId="0" borderId="2" xfId="0" applyNumberFormat="1" applyFont="1" applyBorder="1"/>
    <xf numFmtId="164" fontId="33" fillId="0" borderId="10" xfId="0" applyNumberFormat="1" applyFont="1" applyBorder="1"/>
    <xf numFmtId="0" fontId="28" fillId="0" borderId="0" xfId="0" applyFont="1"/>
    <xf numFmtId="0" fontId="28" fillId="0" borderId="1" xfId="0" applyFont="1" applyBorder="1" applyAlignment="1">
      <alignment horizontal="center"/>
    </xf>
    <xf numFmtId="164" fontId="28" fillId="0" borderId="1" xfId="0" applyNumberFormat="1" applyFont="1" applyBorder="1"/>
    <xf numFmtId="164" fontId="28" fillId="0" borderId="1" xfId="0" applyNumberFormat="1" applyFont="1" applyBorder="1" applyAlignment="1">
      <alignment horizontal="center"/>
    </xf>
    <xf numFmtId="0" fontId="22" fillId="0" borderId="0" xfId="0" applyFont="1"/>
    <xf numFmtId="0" fontId="22" fillId="0" borderId="1" xfId="0" applyFont="1" applyBorder="1" applyAlignment="1">
      <alignment horizontal="center"/>
    </xf>
    <xf numFmtId="164" fontId="22" fillId="0" borderId="1" xfId="0" applyNumberFormat="1" applyFont="1" applyBorder="1"/>
    <xf numFmtId="164" fontId="22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64" fontId="18" fillId="0" borderId="1" xfId="0" applyNumberFormat="1" applyFont="1" applyBorder="1"/>
    <xf numFmtId="164" fontId="18" fillId="0" borderId="1" xfId="0" applyNumberFormat="1" applyFont="1" applyBorder="1" applyAlignment="1">
      <alignment horizontal="center"/>
    </xf>
    <xf numFmtId="0" fontId="16" fillId="0" borderId="0" xfId="0" applyFont="1"/>
    <xf numFmtId="0" fontId="16" fillId="0" borderId="1" xfId="0" applyFont="1" applyBorder="1" applyAlignment="1">
      <alignment horizontal="center"/>
    </xf>
    <xf numFmtId="164" fontId="16" fillId="0" borderId="1" xfId="0" applyNumberFormat="1" applyFont="1" applyBorder="1"/>
    <xf numFmtId="164" fontId="16" fillId="0" borderId="1" xfId="0" applyNumberFormat="1" applyFont="1" applyBorder="1" applyAlignment="1">
      <alignment horizontal="center"/>
    </xf>
    <xf numFmtId="0" fontId="43" fillId="0" borderId="1" xfId="0" applyFont="1" applyBorder="1"/>
    <xf numFmtId="164" fontId="8" fillId="8" borderId="12" xfId="0" applyNumberFormat="1" applyFont="1" applyFill="1" applyBorder="1" applyAlignment="1">
      <alignment horizontal="center" vertical="center" wrapText="1"/>
    </xf>
    <xf numFmtId="0" fontId="16" fillId="0" borderId="3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64" fontId="31" fillId="0" borderId="1" xfId="0" applyNumberFormat="1" applyFont="1" applyBorder="1"/>
    <xf numFmtId="164" fontId="13" fillId="0" borderId="1" xfId="0" applyNumberFormat="1" applyFont="1" applyBorder="1"/>
    <xf numFmtId="164" fontId="44" fillId="0" borderId="1" xfId="0" applyNumberFormat="1" applyFont="1" applyBorder="1"/>
    <xf numFmtId="164" fontId="12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5" fillId="0" borderId="0" xfId="0" applyFont="1" applyBorder="1"/>
    <xf numFmtId="0" fontId="40" fillId="0" borderId="0" xfId="0" applyFont="1" applyBorder="1"/>
    <xf numFmtId="0" fontId="10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6" fillId="0" borderId="3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left" vertical="center" wrapText="1"/>
    </xf>
    <xf numFmtId="164" fontId="8" fillId="0" borderId="6" xfId="0" applyNumberFormat="1" applyFont="1" applyBorder="1" applyAlignment="1">
      <alignment vertical="center" wrapText="1"/>
    </xf>
    <xf numFmtId="164" fontId="8" fillId="0" borderId="12" xfId="0" applyNumberFormat="1" applyFont="1" applyBorder="1" applyAlignment="1">
      <alignment vertical="center" wrapText="1"/>
    </xf>
    <xf numFmtId="164" fontId="8" fillId="7" borderId="6" xfId="0" applyNumberFormat="1" applyFont="1" applyFill="1" applyBorder="1" applyAlignment="1">
      <alignment horizontal="center" vertical="center" wrapText="1"/>
    </xf>
    <xf numFmtId="164" fontId="8" fillId="7" borderId="1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16" fillId="0" borderId="3" xfId="1" applyFont="1" applyBorder="1" applyAlignment="1">
      <alignment horizontal="justify" vertical="center" wrapText="1"/>
    </xf>
    <xf numFmtId="0" fontId="16" fillId="0" borderId="5" xfId="1" applyFont="1" applyBorder="1" applyAlignment="1">
      <alignment horizontal="justify" vertical="center" wrapText="1"/>
    </xf>
    <xf numFmtId="0" fontId="3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3" fillId="0" borderId="2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vertical="center" wrapText="1"/>
    </xf>
    <xf numFmtId="164" fontId="11" fillId="0" borderId="12" xfId="0" applyNumberFormat="1" applyFont="1" applyBorder="1" applyAlignment="1">
      <alignment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4" fillId="0" borderId="0" xfId="0" applyFont="1" applyAlignment="1">
      <alignment horizontal="center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1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6" fillId="0" borderId="4" xfId="1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/>
    </xf>
    <xf numFmtId="0" fontId="8" fillId="0" borderId="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49" fontId="8" fillId="0" borderId="1" xfId="0" applyNumberFormat="1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3" fillId="0" borderId="1" xfId="0" applyFont="1" applyBorder="1"/>
    <xf numFmtId="0" fontId="16" fillId="0" borderId="1" xfId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right" vertical="center" wrapText="1"/>
    </xf>
    <xf numFmtId="164" fontId="11" fillId="0" borderId="12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justify" vertical="center" wrapText="1"/>
    </xf>
    <xf numFmtId="0" fontId="6" fillId="4" borderId="4" xfId="0" applyFont="1" applyFill="1" applyBorder="1" applyAlignment="1">
      <alignment horizontal="justify" vertical="center" wrapText="1"/>
    </xf>
    <xf numFmtId="0" fontId="6" fillId="4" borderId="5" xfId="0" applyFont="1" applyFill="1" applyBorder="1" applyAlignment="1">
      <alignment horizontal="justify" vertical="center" wrapText="1"/>
    </xf>
    <xf numFmtId="0" fontId="11" fillId="5" borderId="3" xfId="0" applyFont="1" applyFill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justify" vertical="center" wrapText="1"/>
    </xf>
    <xf numFmtId="0" fontId="11" fillId="5" borderId="5" xfId="0" applyFont="1" applyFill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2" fillId="0" borderId="3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 indent="4"/>
    </xf>
    <xf numFmtId="0" fontId="4" fillId="0" borderId="13" xfId="0" applyFont="1" applyBorder="1" applyAlignment="1">
      <alignment horizontal="left" vertical="center" wrapText="1" indent="4"/>
    </xf>
    <xf numFmtId="0" fontId="4" fillId="0" borderId="8" xfId="0" applyFont="1" applyBorder="1" applyAlignment="1">
      <alignment horizontal="left" vertical="center" wrapText="1" indent="4"/>
    </xf>
    <xf numFmtId="0" fontId="16" fillId="0" borderId="9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vertical="center" wrapText="1"/>
    </xf>
    <xf numFmtId="0" fontId="16" fillId="0" borderId="10" xfId="1" applyFont="1" applyBorder="1" applyAlignment="1">
      <alignment horizontal="left" vertical="center" wrapText="1"/>
    </xf>
    <xf numFmtId="0" fontId="16" fillId="0" borderId="3" xfId="1" applyFont="1" applyBorder="1" applyAlignment="1">
      <alignment horizontal="left" vertical="center" wrapText="1" indent="4"/>
    </xf>
    <xf numFmtId="0" fontId="16" fillId="0" borderId="4" xfId="1" applyFont="1" applyBorder="1" applyAlignment="1">
      <alignment horizontal="left" vertical="center" wrapText="1" indent="4"/>
    </xf>
    <xf numFmtId="0" fontId="16" fillId="0" borderId="5" xfId="1" applyFont="1" applyBorder="1" applyAlignment="1">
      <alignment horizontal="left" vertical="center" wrapText="1" indent="4"/>
    </xf>
    <xf numFmtId="0" fontId="8" fillId="0" borderId="7" xfId="0" applyFont="1" applyBorder="1" applyAlignment="1">
      <alignment horizontal="left" vertical="center" wrapText="1" indent="4"/>
    </xf>
    <xf numFmtId="0" fontId="8" fillId="0" borderId="13" xfId="0" applyFont="1" applyBorder="1" applyAlignment="1">
      <alignment horizontal="left" vertical="center" wrapText="1" indent="4"/>
    </xf>
    <xf numFmtId="0" fontId="8" fillId="0" borderId="8" xfId="0" applyFont="1" applyBorder="1" applyAlignment="1">
      <alignment horizontal="left" vertical="center" wrapText="1" indent="4"/>
    </xf>
    <xf numFmtId="0" fontId="8" fillId="0" borderId="9" xfId="0" applyFont="1" applyBorder="1" applyAlignment="1">
      <alignment horizontal="left" vertical="center" wrapText="1" indent="4"/>
    </xf>
    <xf numFmtId="0" fontId="8" fillId="0" borderId="2" xfId="0" applyFont="1" applyBorder="1" applyAlignment="1">
      <alignment horizontal="left" vertical="center" wrapText="1" indent="4"/>
    </xf>
    <xf numFmtId="0" fontId="8" fillId="0" borderId="10" xfId="0" applyFont="1" applyBorder="1" applyAlignment="1">
      <alignment horizontal="left" vertical="center" wrapText="1" indent="4"/>
    </xf>
    <xf numFmtId="0" fontId="11" fillId="5" borderId="3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16" fillId="0" borderId="9" xfId="1" applyFont="1" applyBorder="1" applyAlignment="1">
      <alignment horizontal="left" vertical="center" wrapText="1" indent="4"/>
    </xf>
    <xf numFmtId="0" fontId="16" fillId="0" borderId="2" xfId="1" applyFont="1" applyBorder="1" applyAlignment="1">
      <alignment horizontal="left" vertical="center" wrapText="1" indent="4"/>
    </xf>
    <xf numFmtId="0" fontId="16" fillId="0" borderId="10" xfId="1" applyFont="1" applyBorder="1" applyAlignment="1">
      <alignment horizontal="left" vertical="center" wrapText="1" indent="4"/>
    </xf>
    <xf numFmtId="0" fontId="4" fillId="0" borderId="7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16" fillId="0" borderId="7" xfId="1" applyFont="1" applyBorder="1" applyAlignment="1">
      <alignment horizontal="left" vertical="center" wrapText="1"/>
    </xf>
    <xf numFmtId="0" fontId="16" fillId="0" borderId="8" xfId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3" xfId="0" applyFont="1" applyBorder="1"/>
    <xf numFmtId="0" fontId="33" fillId="0" borderId="4" xfId="0" applyFont="1" applyBorder="1"/>
    <xf numFmtId="0" fontId="33" fillId="0" borderId="5" xfId="0" applyFont="1" applyBorder="1"/>
    <xf numFmtId="0" fontId="4" fillId="0" borderId="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6" fillId="0" borderId="9" xfId="1" applyFont="1" applyBorder="1" applyAlignment="1">
      <alignment vertical="center" wrapText="1"/>
    </xf>
    <xf numFmtId="0" fontId="16" fillId="0" borderId="2" xfId="1" applyFont="1" applyBorder="1" applyAlignment="1">
      <alignment vertical="center" wrapText="1"/>
    </xf>
    <xf numFmtId="0" fontId="16" fillId="0" borderId="10" xfId="1" applyFont="1" applyBorder="1" applyAlignment="1">
      <alignment vertical="center" wrapText="1"/>
    </xf>
    <xf numFmtId="0" fontId="16" fillId="0" borderId="3" xfId="1" applyFont="1" applyBorder="1" applyAlignment="1">
      <alignment vertical="center" wrapText="1"/>
    </xf>
    <xf numFmtId="0" fontId="16" fillId="0" borderId="4" xfId="1" applyFont="1" applyBorder="1" applyAlignment="1">
      <alignment vertical="center" wrapText="1"/>
    </xf>
    <xf numFmtId="0" fontId="16" fillId="0" borderId="5" xfId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EDB5FDC36CFF7397EC46F3E8C2101586F338FBD0E4184F31E00785A860CC498F3C55FADB73BC2E01CD399338DBjEKBG" TargetMode="External"/><Relationship Id="rId2" Type="http://schemas.openxmlformats.org/officeDocument/2006/relationships/hyperlink" Target="consultantplus://offline/ref=EDB5FDC36CFF7397EC46F3E8C2101586F338FBD0E4184F31E00785A860CC498F3C55FADB73BC2E01CD399338DBjEKBG" TargetMode="External"/><Relationship Id="rId1" Type="http://schemas.openxmlformats.org/officeDocument/2006/relationships/hyperlink" Target="consultantplus://offline/ref=EDB5FDC36CFF7397EC46F3E8C2101586F339FFD4E8144F31E00785A860CC498F3C55FADB73BC2E01CD399338DBjEKB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consultantplus://offline/ref=EDB5FDC36CFF7397EC46F3E8C2101586F339FFD4E8144F31E00785A860CC498F3C55FADB73BC2E01CD399338DBjEKBG" TargetMode="External"/><Relationship Id="rId4" Type="http://schemas.openxmlformats.org/officeDocument/2006/relationships/hyperlink" Target="consultantplus://offline/ref=EDB5FDC36CFF7397EC46F3E8C2101586F338FBD0E4184F31E00785A860CC498F3C55FADB73BC2E01CD399338DBjEKB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9"/>
  <sheetViews>
    <sheetView tabSelected="1" view="pageBreakPreview" zoomScaleNormal="100" zoomScaleSheetLayoutView="100" workbookViewId="0">
      <selection activeCell="C15" sqref="C15"/>
    </sheetView>
  </sheetViews>
  <sheetFormatPr defaultRowHeight="15" customHeight="1" x14ac:dyDescent="0.25"/>
  <cols>
    <col min="1" max="1" width="8.140625" style="94" customWidth="1"/>
    <col min="2" max="2" width="91.140625" style="94" customWidth="1"/>
    <col min="3" max="3" width="9.28515625" style="94" customWidth="1"/>
    <col min="4" max="4" width="13.42578125" style="117" customWidth="1"/>
    <col min="5" max="5" width="11.7109375" style="117" customWidth="1"/>
    <col min="6" max="6" width="11.28515625" style="117" customWidth="1"/>
    <col min="7" max="7" width="19.7109375" style="94" customWidth="1"/>
    <col min="8" max="8" width="18.28515625" style="94" customWidth="1"/>
    <col min="9" max="9" width="18.42578125" style="94" customWidth="1"/>
    <col min="10" max="10" width="17.7109375" style="94" customWidth="1"/>
    <col min="11" max="11" width="13.85546875" style="94" customWidth="1"/>
    <col min="12" max="12" width="16" style="94" customWidth="1"/>
    <col min="13" max="13" width="17.42578125" customWidth="1"/>
  </cols>
  <sheetData>
    <row r="1" spans="2:10" ht="15" customHeight="1" x14ac:dyDescent="0.25">
      <c r="H1" s="118"/>
      <c r="I1" s="118" t="s">
        <v>60</v>
      </c>
    </row>
    <row r="2" spans="2:10" ht="15" customHeight="1" x14ac:dyDescent="0.25">
      <c r="H2" s="287" t="s">
        <v>251</v>
      </c>
      <c r="I2" s="287"/>
      <c r="J2" s="287"/>
    </row>
    <row r="3" spans="2:10" ht="15" customHeight="1" x14ac:dyDescent="0.25">
      <c r="H3" s="115"/>
      <c r="I3" s="115" t="s">
        <v>61</v>
      </c>
    </row>
    <row r="4" spans="2:10" ht="38.25" customHeight="1" x14ac:dyDescent="0.25">
      <c r="H4" s="269" t="s">
        <v>252</v>
      </c>
      <c r="I4" s="269"/>
      <c r="J4" s="94" t="s">
        <v>253</v>
      </c>
    </row>
    <row r="5" spans="2:10" ht="15" customHeight="1" x14ac:dyDescent="0.25">
      <c r="H5" s="94" t="s">
        <v>235</v>
      </c>
    </row>
    <row r="6" spans="2:10" ht="15" customHeight="1" x14ac:dyDescent="0.25">
      <c r="I6" s="288" t="str">
        <f>C11</f>
        <v xml:space="preserve"> « 29 » декабря  2023г.</v>
      </c>
      <c r="J6" s="288"/>
    </row>
    <row r="7" spans="2:10" ht="15.75" customHeight="1" x14ac:dyDescent="0.25">
      <c r="B7" s="119"/>
      <c r="C7" s="285" t="s">
        <v>62</v>
      </c>
      <c r="D7" s="285"/>
      <c r="E7" s="285"/>
      <c r="F7" s="285"/>
      <c r="G7" s="285"/>
    </row>
    <row r="8" spans="2:10" ht="15.75" customHeight="1" x14ac:dyDescent="0.25">
      <c r="B8" s="119"/>
      <c r="C8" s="285" t="s">
        <v>63</v>
      </c>
      <c r="D8" s="285"/>
      <c r="E8" s="285"/>
      <c r="F8" s="285"/>
      <c r="G8" s="285"/>
    </row>
    <row r="9" spans="2:10" ht="15.75" customHeight="1" x14ac:dyDescent="0.25">
      <c r="B9" s="119"/>
      <c r="C9" s="285" t="s">
        <v>233</v>
      </c>
      <c r="D9" s="285"/>
      <c r="E9" s="285"/>
      <c r="F9" s="285"/>
      <c r="G9" s="285"/>
      <c r="I9" s="263" t="s">
        <v>64</v>
      </c>
      <c r="J9" s="258"/>
    </row>
    <row r="10" spans="2:10" ht="15.75" customHeight="1" x14ac:dyDescent="0.25">
      <c r="B10" s="120"/>
      <c r="C10" s="286" t="s">
        <v>234</v>
      </c>
      <c r="D10" s="286"/>
      <c r="E10" s="286"/>
      <c r="F10" s="286"/>
      <c r="G10" s="286"/>
      <c r="I10" s="264"/>
      <c r="J10" s="259"/>
    </row>
    <row r="11" spans="2:10" ht="15" customHeight="1" x14ac:dyDescent="0.25">
      <c r="B11" s="121"/>
      <c r="C11" s="265" t="s">
        <v>250</v>
      </c>
      <c r="D11" s="265"/>
      <c r="E11" s="265"/>
      <c r="F11" s="265"/>
      <c r="G11" s="265"/>
      <c r="H11" s="122" t="s">
        <v>65</v>
      </c>
      <c r="I11" s="290" t="str">
        <f>C11</f>
        <v xml:space="preserve"> « 29 » декабря  2023г.</v>
      </c>
      <c r="J11" s="290"/>
    </row>
    <row r="12" spans="2:10" ht="15" customHeight="1" x14ac:dyDescent="0.25">
      <c r="B12" s="123"/>
      <c r="C12" s="124"/>
      <c r="H12" s="122"/>
      <c r="I12" s="291" t="s">
        <v>5</v>
      </c>
      <c r="J12" s="291"/>
    </row>
    <row r="13" spans="2:10" ht="15" customHeight="1" x14ac:dyDescent="0.25">
      <c r="B13" s="279" t="s">
        <v>66</v>
      </c>
      <c r="C13" s="280" t="s">
        <v>257</v>
      </c>
      <c r="D13" s="280"/>
      <c r="E13" s="280"/>
      <c r="F13" s="280"/>
      <c r="G13" s="280"/>
      <c r="H13" s="125"/>
      <c r="I13" s="292"/>
      <c r="J13" s="292"/>
    </row>
    <row r="14" spans="2:10" ht="45.75" customHeight="1" x14ac:dyDescent="0.25">
      <c r="B14" s="279"/>
      <c r="C14" s="280"/>
      <c r="D14" s="280"/>
      <c r="E14" s="280"/>
      <c r="F14" s="280"/>
      <c r="G14" s="280"/>
      <c r="H14" s="125" t="s">
        <v>67</v>
      </c>
      <c r="I14" s="292"/>
      <c r="J14" s="292"/>
    </row>
    <row r="15" spans="2:10" ht="15" customHeight="1" x14ac:dyDescent="0.25">
      <c r="B15" s="123"/>
      <c r="C15" s="126"/>
      <c r="D15" s="126"/>
      <c r="E15" s="126"/>
      <c r="F15" s="126"/>
      <c r="G15" s="126"/>
      <c r="H15" s="125"/>
      <c r="I15" s="292"/>
      <c r="J15" s="292"/>
    </row>
    <row r="16" spans="2:10" ht="15" customHeight="1" x14ac:dyDescent="0.25">
      <c r="B16" s="123" t="s">
        <v>68</v>
      </c>
      <c r="C16" s="280" t="s">
        <v>73</v>
      </c>
      <c r="D16" s="280"/>
      <c r="E16" s="280"/>
      <c r="F16" s="280"/>
      <c r="G16" s="280"/>
      <c r="H16" s="127" t="s">
        <v>69</v>
      </c>
      <c r="I16" s="281">
        <v>974</v>
      </c>
      <c r="J16" s="281"/>
    </row>
    <row r="17" spans="1:14" ht="15" customHeight="1" x14ac:dyDescent="0.25">
      <c r="B17" s="123"/>
      <c r="C17" s="128"/>
      <c r="H17" s="125"/>
      <c r="I17" s="291" t="s">
        <v>5</v>
      </c>
      <c r="J17" s="291"/>
    </row>
    <row r="18" spans="1:14" ht="15" customHeight="1" x14ac:dyDescent="0.25">
      <c r="B18" s="123" t="s">
        <v>70</v>
      </c>
      <c r="C18" s="280"/>
      <c r="D18" s="280"/>
      <c r="E18" s="280"/>
      <c r="F18" s="280"/>
      <c r="G18" s="280"/>
      <c r="H18" s="125" t="s">
        <v>72</v>
      </c>
      <c r="I18" s="293">
        <v>383</v>
      </c>
      <c r="J18" s="293"/>
    </row>
    <row r="19" spans="1:14" ht="15" customHeight="1" x14ac:dyDescent="0.25">
      <c r="B19" s="123" t="s">
        <v>71</v>
      </c>
      <c r="C19" s="123"/>
      <c r="I19" s="129"/>
      <c r="J19" s="129"/>
    </row>
    <row r="20" spans="1:14" ht="8.25" customHeight="1" x14ac:dyDescent="0.25">
      <c r="B20" s="1"/>
    </row>
    <row r="21" spans="1:14" ht="15" customHeight="1" x14ac:dyDescent="0.25">
      <c r="B21" s="112" t="s">
        <v>59</v>
      </c>
    </row>
    <row r="22" spans="1:14" ht="7.5" customHeight="1" x14ac:dyDescent="0.25"/>
    <row r="23" spans="1:14" ht="23.25" customHeight="1" x14ac:dyDescent="0.25">
      <c r="A23" s="263" t="s">
        <v>0</v>
      </c>
      <c r="B23" s="300"/>
      <c r="C23" s="258"/>
      <c r="D23" s="202" t="s">
        <v>1</v>
      </c>
      <c r="E23" s="227" t="s">
        <v>115</v>
      </c>
      <c r="F23" s="227" t="s">
        <v>114</v>
      </c>
      <c r="G23" s="271" t="s">
        <v>2</v>
      </c>
      <c r="H23" s="272"/>
      <c r="I23" s="272"/>
      <c r="J23" s="273"/>
    </row>
    <row r="24" spans="1:14" ht="60.75" customHeight="1" x14ac:dyDescent="0.25">
      <c r="A24" s="264"/>
      <c r="B24" s="301"/>
      <c r="C24" s="259"/>
      <c r="D24" s="203"/>
      <c r="E24" s="228"/>
      <c r="F24" s="228"/>
      <c r="G24" s="107" t="s">
        <v>247</v>
      </c>
      <c r="H24" s="107" t="s">
        <v>248</v>
      </c>
      <c r="I24" s="107" t="s">
        <v>249</v>
      </c>
      <c r="J24" s="107" t="s">
        <v>3</v>
      </c>
    </row>
    <row r="25" spans="1:14" ht="15" customHeight="1" x14ac:dyDescent="0.25">
      <c r="A25" s="271">
        <v>1</v>
      </c>
      <c r="B25" s="272"/>
      <c r="C25" s="273"/>
      <c r="D25" s="107">
        <v>2</v>
      </c>
      <c r="E25" s="107">
        <v>3</v>
      </c>
      <c r="F25" s="107">
        <v>4</v>
      </c>
      <c r="G25" s="107">
        <v>6</v>
      </c>
      <c r="H25" s="107">
        <v>7</v>
      </c>
      <c r="I25" s="107">
        <v>8</v>
      </c>
      <c r="J25" s="107">
        <v>9</v>
      </c>
    </row>
    <row r="26" spans="1:14" ht="15" customHeight="1" x14ac:dyDescent="0.25">
      <c r="A26" s="216" t="s">
        <v>116</v>
      </c>
      <c r="B26" s="278"/>
      <c r="C26" s="217"/>
      <c r="D26" s="109" t="s">
        <v>128</v>
      </c>
      <c r="E26" s="107" t="s">
        <v>4</v>
      </c>
      <c r="F26" s="107" t="s">
        <v>4</v>
      </c>
      <c r="G26" s="9"/>
      <c r="H26" s="9"/>
      <c r="I26" s="9"/>
      <c r="J26" s="9"/>
    </row>
    <row r="27" spans="1:14" ht="15" customHeight="1" x14ac:dyDescent="0.25">
      <c r="A27" s="216" t="s">
        <v>117</v>
      </c>
      <c r="B27" s="278"/>
      <c r="C27" s="217"/>
      <c r="D27" s="109" t="s">
        <v>129</v>
      </c>
      <c r="E27" s="107" t="s">
        <v>4</v>
      </c>
      <c r="F27" s="107" t="s">
        <v>4</v>
      </c>
      <c r="G27" s="9"/>
      <c r="H27" s="9"/>
      <c r="I27" s="9"/>
      <c r="J27" s="9"/>
      <c r="K27" s="130">
        <v>2022</v>
      </c>
      <c r="L27" s="130">
        <v>2023</v>
      </c>
      <c r="M27" s="81">
        <v>2024</v>
      </c>
    </row>
    <row r="28" spans="1:14" ht="15" customHeight="1" x14ac:dyDescent="0.25">
      <c r="A28" s="302" t="s">
        <v>6</v>
      </c>
      <c r="B28" s="303"/>
      <c r="C28" s="304"/>
      <c r="D28" s="10">
        <v>1000</v>
      </c>
      <c r="E28" s="11"/>
      <c r="F28" s="11"/>
      <c r="G28" s="12">
        <f>G29+G33+G38+G41+G45+G48+G51</f>
        <v>0</v>
      </c>
      <c r="H28" s="12">
        <f>H29+H33+H38+H41+H45+H48+H51</f>
        <v>0</v>
      </c>
      <c r="I28" s="12">
        <f>I29+I33+I38+I41+I45+I48+I51</f>
        <v>0</v>
      </c>
      <c r="J28" s="12">
        <f>J29+J33+J38+J41+J45+J48</f>
        <v>0</v>
      </c>
      <c r="K28" s="131">
        <f>G55+G205</f>
        <v>0</v>
      </c>
      <c r="L28" s="131">
        <f>H55+H205</f>
        <v>0</v>
      </c>
      <c r="M28" s="6">
        <f>I55+I205</f>
        <v>0</v>
      </c>
      <c r="N28" s="72" t="s">
        <v>171</v>
      </c>
    </row>
    <row r="29" spans="1:14" ht="15" customHeight="1" x14ac:dyDescent="0.25">
      <c r="A29" s="282" t="s">
        <v>7</v>
      </c>
      <c r="B29" s="283"/>
      <c r="C29" s="284"/>
      <c r="D29" s="231">
        <v>1100</v>
      </c>
      <c r="E29" s="202">
        <v>120</v>
      </c>
      <c r="F29" s="202"/>
      <c r="G29" s="255">
        <f>G31</f>
        <v>0</v>
      </c>
      <c r="H29" s="255">
        <f t="shared" ref="H29:J29" si="0">H31</f>
        <v>0</v>
      </c>
      <c r="I29" s="255">
        <f t="shared" si="0"/>
        <v>0</v>
      </c>
      <c r="J29" s="255">
        <f t="shared" si="0"/>
        <v>0</v>
      </c>
      <c r="K29" s="131">
        <f>G131</f>
        <v>0</v>
      </c>
      <c r="L29" s="131">
        <f>H131</f>
        <v>0</v>
      </c>
      <c r="M29" s="6">
        <f>I131</f>
        <v>0</v>
      </c>
      <c r="N29" s="72" t="s">
        <v>172</v>
      </c>
    </row>
    <row r="30" spans="1:14" ht="15" customHeight="1" x14ac:dyDescent="0.25">
      <c r="A30" s="236" t="s">
        <v>8</v>
      </c>
      <c r="B30" s="237"/>
      <c r="C30" s="238"/>
      <c r="D30" s="233"/>
      <c r="E30" s="203"/>
      <c r="F30" s="203"/>
      <c r="G30" s="256"/>
      <c r="H30" s="256"/>
      <c r="I30" s="256"/>
      <c r="J30" s="256"/>
      <c r="K30" s="131">
        <f>SUM(K28:K29)</f>
        <v>0</v>
      </c>
      <c r="L30" s="131">
        <f t="shared" ref="L30:M30" si="1">SUM(L28:L29)</f>
        <v>0</v>
      </c>
      <c r="M30" s="6">
        <f t="shared" si="1"/>
        <v>0</v>
      </c>
    </row>
    <row r="31" spans="1:14" ht="15" customHeight="1" x14ac:dyDescent="0.25">
      <c r="A31" s="240" t="s">
        <v>7</v>
      </c>
      <c r="B31" s="241"/>
      <c r="C31" s="242"/>
      <c r="D31" s="231">
        <v>1110</v>
      </c>
      <c r="E31" s="202"/>
      <c r="F31" s="202">
        <v>120</v>
      </c>
      <c r="G31" s="208"/>
      <c r="H31" s="252"/>
      <c r="I31" s="252"/>
      <c r="J31" s="252"/>
    </row>
    <row r="32" spans="1:14" ht="15" customHeight="1" x14ac:dyDescent="0.25">
      <c r="A32" s="266" t="s">
        <v>161</v>
      </c>
      <c r="B32" s="267"/>
      <c r="C32" s="268"/>
      <c r="D32" s="233"/>
      <c r="E32" s="203"/>
      <c r="F32" s="203"/>
      <c r="G32" s="209"/>
      <c r="H32" s="253"/>
      <c r="I32" s="253"/>
      <c r="J32" s="253"/>
      <c r="K32" s="131"/>
    </row>
    <row r="33" spans="1:12" ht="15" customHeight="1" x14ac:dyDescent="0.25">
      <c r="A33" s="214" t="s">
        <v>9</v>
      </c>
      <c r="B33" s="239"/>
      <c r="C33" s="215"/>
      <c r="D33" s="109">
        <v>1200</v>
      </c>
      <c r="E33" s="107">
        <v>130</v>
      </c>
      <c r="F33" s="107"/>
      <c r="G33" s="8">
        <f>G34+G37+G36</f>
        <v>0</v>
      </c>
      <c r="H33" s="8">
        <f t="shared" ref="H33:J33" si="2">H34+H37+H36</f>
        <v>0</v>
      </c>
      <c r="I33" s="8">
        <f t="shared" si="2"/>
        <v>0</v>
      </c>
      <c r="J33" s="8">
        <f t="shared" si="2"/>
        <v>0</v>
      </c>
    </row>
    <row r="34" spans="1:12" ht="15" customHeight="1" x14ac:dyDescent="0.25">
      <c r="A34" s="240" t="s">
        <v>7</v>
      </c>
      <c r="B34" s="241"/>
      <c r="C34" s="242"/>
      <c r="D34" s="231">
        <v>1210</v>
      </c>
      <c r="E34" s="210">
        <v>130</v>
      </c>
      <c r="F34" s="210">
        <v>130</v>
      </c>
      <c r="G34" s="296">
        <f>G55</f>
        <v>0</v>
      </c>
      <c r="H34" s="296">
        <f t="shared" ref="H34:I34" si="3">H55</f>
        <v>0</v>
      </c>
      <c r="I34" s="296">
        <f t="shared" si="3"/>
        <v>0</v>
      </c>
      <c r="J34" s="296">
        <f t="shared" ref="J34" si="4">J55</f>
        <v>0</v>
      </c>
    </row>
    <row r="35" spans="1:12" ht="25.5" customHeight="1" x14ac:dyDescent="0.25">
      <c r="A35" s="266" t="s">
        <v>10</v>
      </c>
      <c r="B35" s="267"/>
      <c r="C35" s="268"/>
      <c r="D35" s="233"/>
      <c r="E35" s="210"/>
      <c r="F35" s="210"/>
      <c r="G35" s="296"/>
      <c r="H35" s="296"/>
      <c r="I35" s="296"/>
      <c r="J35" s="296"/>
      <c r="L35" s="131"/>
    </row>
    <row r="36" spans="1:12" ht="27.75" customHeight="1" x14ac:dyDescent="0.25">
      <c r="A36" s="214" t="s">
        <v>11</v>
      </c>
      <c r="B36" s="239"/>
      <c r="C36" s="215"/>
      <c r="D36" s="109">
        <v>1220</v>
      </c>
      <c r="E36" s="107">
        <v>130</v>
      </c>
      <c r="F36" s="113"/>
      <c r="G36" s="9"/>
      <c r="H36" s="9"/>
      <c r="I36" s="9"/>
      <c r="J36" s="9"/>
    </row>
    <row r="37" spans="1:12" ht="13.5" customHeight="1" x14ac:dyDescent="0.25">
      <c r="A37" s="214" t="s">
        <v>166</v>
      </c>
      <c r="B37" s="239"/>
      <c r="C37" s="215"/>
      <c r="D37" s="109" t="s">
        <v>165</v>
      </c>
      <c r="E37" s="107">
        <v>130</v>
      </c>
      <c r="F37" s="107">
        <v>130</v>
      </c>
      <c r="G37" s="108">
        <f>G205-G31-G39-G46</f>
        <v>0</v>
      </c>
      <c r="H37" s="108">
        <f>H205-H31-H39-H46</f>
        <v>0</v>
      </c>
      <c r="I37" s="108">
        <f>I205-I31-I39-I46</f>
        <v>0</v>
      </c>
      <c r="J37" s="108">
        <f>J205-J31-J39-J46</f>
        <v>0</v>
      </c>
    </row>
    <row r="38" spans="1:12" ht="15" customHeight="1" x14ac:dyDescent="0.25">
      <c r="A38" s="214" t="s">
        <v>12</v>
      </c>
      <c r="B38" s="239"/>
      <c r="C38" s="215"/>
      <c r="D38" s="109">
        <v>1300</v>
      </c>
      <c r="E38" s="107">
        <v>140</v>
      </c>
      <c r="F38" s="107"/>
      <c r="G38" s="8">
        <f>G39</f>
        <v>0</v>
      </c>
      <c r="H38" s="8">
        <f t="shared" ref="H38:I38" si="5">H39</f>
        <v>0</v>
      </c>
      <c r="I38" s="8">
        <f t="shared" si="5"/>
        <v>0</v>
      </c>
      <c r="J38" s="8">
        <f t="shared" ref="J38" si="6">J40</f>
        <v>0</v>
      </c>
    </row>
    <row r="39" spans="1:12" ht="15" customHeight="1" x14ac:dyDescent="0.25">
      <c r="A39" s="240" t="s">
        <v>7</v>
      </c>
      <c r="B39" s="241"/>
      <c r="C39" s="242"/>
      <c r="D39" s="231">
        <v>1310</v>
      </c>
      <c r="E39" s="202">
        <v>140</v>
      </c>
      <c r="F39" s="202">
        <v>140</v>
      </c>
      <c r="G39" s="208"/>
      <c r="H39" s="252"/>
      <c r="I39" s="252"/>
      <c r="J39" s="252"/>
    </row>
    <row r="40" spans="1:12" ht="15" customHeight="1" x14ac:dyDescent="0.25">
      <c r="A40" s="266" t="s">
        <v>160</v>
      </c>
      <c r="B40" s="267"/>
      <c r="C40" s="268"/>
      <c r="D40" s="233"/>
      <c r="E40" s="203"/>
      <c r="F40" s="203"/>
      <c r="G40" s="209"/>
      <c r="H40" s="253"/>
      <c r="I40" s="253"/>
      <c r="J40" s="253"/>
    </row>
    <row r="41" spans="1:12" ht="15" customHeight="1" x14ac:dyDescent="0.25">
      <c r="A41" s="297" t="s">
        <v>13</v>
      </c>
      <c r="B41" s="298"/>
      <c r="C41" s="299"/>
      <c r="D41" s="109">
        <v>1400</v>
      </c>
      <c r="E41" s="107">
        <v>150</v>
      </c>
      <c r="F41" s="4"/>
      <c r="G41" s="8">
        <f>G42</f>
        <v>0</v>
      </c>
      <c r="H41" s="8">
        <f t="shared" ref="H41:I41" si="7">H42</f>
        <v>0</v>
      </c>
      <c r="I41" s="8">
        <f t="shared" si="7"/>
        <v>0</v>
      </c>
      <c r="J41" s="8">
        <f t="shared" ref="J41" si="8">J42+J44</f>
        <v>0</v>
      </c>
    </row>
    <row r="42" spans="1:12" ht="15" customHeight="1" x14ac:dyDescent="0.25">
      <c r="A42" s="214" t="s">
        <v>7</v>
      </c>
      <c r="B42" s="239"/>
      <c r="C42" s="215"/>
      <c r="D42" s="254" t="s">
        <v>162</v>
      </c>
      <c r="E42" s="231" t="s">
        <v>176</v>
      </c>
      <c r="F42" s="231">
        <v>150</v>
      </c>
      <c r="G42" s="234">
        <f>G131</f>
        <v>0</v>
      </c>
      <c r="H42" s="234">
        <f t="shared" ref="H42:I42" si="9">H131</f>
        <v>0</v>
      </c>
      <c r="I42" s="234">
        <f t="shared" si="9"/>
        <v>0</v>
      </c>
      <c r="J42" s="234"/>
    </row>
    <row r="43" spans="1:12" ht="15" customHeight="1" x14ac:dyDescent="0.25">
      <c r="A43" s="249" t="s">
        <v>15</v>
      </c>
      <c r="B43" s="250"/>
      <c r="C43" s="251"/>
      <c r="D43" s="254"/>
      <c r="E43" s="232"/>
      <c r="F43" s="232"/>
      <c r="G43" s="235"/>
      <c r="H43" s="235"/>
      <c r="I43" s="235"/>
      <c r="J43" s="235"/>
    </row>
    <row r="44" spans="1:12" ht="15" customHeight="1" x14ac:dyDescent="0.25">
      <c r="A44" s="249" t="s">
        <v>16</v>
      </c>
      <c r="B44" s="250"/>
      <c r="C44" s="251"/>
      <c r="D44" s="106" t="s">
        <v>175</v>
      </c>
      <c r="E44" s="105" t="s">
        <v>176</v>
      </c>
      <c r="F44" s="105"/>
      <c r="G44" s="105"/>
      <c r="H44" s="105"/>
      <c r="I44" s="105"/>
      <c r="J44" s="105"/>
    </row>
    <row r="45" spans="1:12" ht="15" customHeight="1" x14ac:dyDescent="0.25">
      <c r="A45" s="214" t="s">
        <v>14</v>
      </c>
      <c r="B45" s="239"/>
      <c r="C45" s="215"/>
      <c r="D45" s="109">
        <v>1500</v>
      </c>
      <c r="E45" s="107">
        <v>180</v>
      </c>
      <c r="F45" s="107"/>
      <c r="G45" s="8">
        <f>G46</f>
        <v>0</v>
      </c>
      <c r="H45" s="8">
        <f t="shared" ref="H45:J45" si="10">H46</f>
        <v>0</v>
      </c>
      <c r="I45" s="8">
        <f t="shared" si="10"/>
        <v>0</v>
      </c>
      <c r="J45" s="8">
        <f t="shared" si="10"/>
        <v>0</v>
      </c>
    </row>
    <row r="46" spans="1:12" ht="15" customHeight="1" x14ac:dyDescent="0.25">
      <c r="A46" s="240" t="s">
        <v>7</v>
      </c>
      <c r="B46" s="241"/>
      <c r="C46" s="242"/>
      <c r="D46" s="231">
        <v>1510</v>
      </c>
      <c r="E46" s="202">
        <v>180</v>
      </c>
      <c r="F46" s="202">
        <v>150</v>
      </c>
      <c r="G46" s="252">
        <f>G579+G609</f>
        <v>0</v>
      </c>
      <c r="H46" s="252">
        <f t="shared" ref="H46:I46" si="11">H579+H609</f>
        <v>0</v>
      </c>
      <c r="I46" s="252">
        <f t="shared" si="11"/>
        <v>0</v>
      </c>
      <c r="J46" s="252">
        <f t="shared" ref="J46" si="12">J131</f>
        <v>0</v>
      </c>
    </row>
    <row r="47" spans="1:12" ht="15" customHeight="1" x14ac:dyDescent="0.25">
      <c r="A47" s="236" t="s">
        <v>164</v>
      </c>
      <c r="B47" s="237"/>
      <c r="C47" s="238"/>
      <c r="D47" s="233"/>
      <c r="E47" s="203"/>
      <c r="F47" s="203"/>
      <c r="G47" s="253"/>
      <c r="H47" s="253"/>
      <c r="I47" s="253"/>
      <c r="J47" s="253"/>
    </row>
    <row r="48" spans="1:12" ht="15" customHeight="1" x14ac:dyDescent="0.25">
      <c r="A48" s="214" t="s">
        <v>17</v>
      </c>
      <c r="B48" s="239"/>
      <c r="C48" s="215"/>
      <c r="D48" s="109">
        <v>1900</v>
      </c>
      <c r="E48" s="107"/>
      <c r="F48" s="107"/>
      <c r="G48" s="8">
        <f>G49</f>
        <v>0</v>
      </c>
      <c r="H48" s="8">
        <f t="shared" ref="H48:J48" si="13">H49</f>
        <v>0</v>
      </c>
      <c r="I48" s="8">
        <f t="shared" si="13"/>
        <v>0</v>
      </c>
      <c r="J48" s="8">
        <f t="shared" si="13"/>
        <v>0</v>
      </c>
    </row>
    <row r="49" spans="1:13" ht="15" customHeight="1" x14ac:dyDescent="0.25">
      <c r="A49" s="240" t="s">
        <v>7</v>
      </c>
      <c r="B49" s="241"/>
      <c r="C49" s="242"/>
      <c r="D49" s="231" t="s">
        <v>163</v>
      </c>
      <c r="E49" s="202"/>
      <c r="F49" s="202"/>
      <c r="G49" s="252"/>
      <c r="H49" s="252"/>
      <c r="I49" s="252"/>
      <c r="J49" s="252"/>
    </row>
    <row r="50" spans="1:13" ht="15" customHeight="1" x14ac:dyDescent="0.25">
      <c r="A50" s="264"/>
      <c r="B50" s="301"/>
      <c r="C50" s="259"/>
      <c r="D50" s="233"/>
      <c r="E50" s="203"/>
      <c r="F50" s="203"/>
      <c r="G50" s="253"/>
      <c r="H50" s="253"/>
      <c r="I50" s="253"/>
      <c r="J50" s="253"/>
    </row>
    <row r="51" spans="1:13" ht="15" customHeight="1" x14ac:dyDescent="0.25">
      <c r="A51" s="216" t="s">
        <v>118</v>
      </c>
      <c r="B51" s="278"/>
      <c r="C51" s="217"/>
      <c r="D51" s="109">
        <v>1980</v>
      </c>
      <c r="E51" s="107" t="s">
        <v>4</v>
      </c>
      <c r="F51" s="107"/>
      <c r="G51" s="8">
        <f>G52</f>
        <v>0</v>
      </c>
      <c r="H51" s="8">
        <f t="shared" ref="H51:J51" si="14">H52</f>
        <v>0</v>
      </c>
      <c r="I51" s="8">
        <f t="shared" si="14"/>
        <v>0</v>
      </c>
      <c r="J51" s="14" t="str">
        <f t="shared" si="14"/>
        <v>x</v>
      </c>
    </row>
    <row r="52" spans="1:13" ht="15" customHeight="1" x14ac:dyDescent="0.25">
      <c r="A52" s="240" t="s">
        <v>18</v>
      </c>
      <c r="B52" s="241"/>
      <c r="C52" s="242"/>
      <c r="D52" s="231">
        <v>1981</v>
      </c>
      <c r="E52" s="202">
        <v>510</v>
      </c>
      <c r="F52" s="202"/>
      <c r="G52" s="206"/>
      <c r="H52" s="206"/>
      <c r="I52" s="206"/>
      <c r="J52" s="252" t="s">
        <v>4</v>
      </c>
    </row>
    <row r="53" spans="1:13" ht="15" customHeight="1" x14ac:dyDescent="0.25">
      <c r="A53" s="236" t="s">
        <v>19</v>
      </c>
      <c r="B53" s="237"/>
      <c r="C53" s="238"/>
      <c r="D53" s="233"/>
      <c r="E53" s="203"/>
      <c r="F53" s="203"/>
      <c r="G53" s="207"/>
      <c r="H53" s="207"/>
      <c r="I53" s="207"/>
      <c r="J53" s="253"/>
    </row>
    <row r="54" spans="1:13" ht="15" customHeight="1" x14ac:dyDescent="0.25">
      <c r="A54" s="305" t="s">
        <v>20</v>
      </c>
      <c r="B54" s="306"/>
      <c r="C54" s="307"/>
      <c r="D54" s="10">
        <v>2000</v>
      </c>
      <c r="E54" s="11" t="s">
        <v>4</v>
      </c>
      <c r="F54" s="13"/>
      <c r="G54" s="12">
        <f>G55+G131+G205</f>
        <v>0</v>
      </c>
      <c r="H54" s="12">
        <f>H55+H131+H205</f>
        <v>0</v>
      </c>
      <c r="I54" s="12">
        <f>I55+I131+I205</f>
        <v>0</v>
      </c>
      <c r="J54" s="12">
        <f>J55+J131+J205</f>
        <v>0</v>
      </c>
      <c r="K54" s="131">
        <f>G54-G28</f>
        <v>0</v>
      </c>
      <c r="L54" s="131">
        <f>H54-H28</f>
        <v>0</v>
      </c>
      <c r="M54" s="6">
        <f>I54-I28</f>
        <v>0</v>
      </c>
    </row>
    <row r="55" spans="1:13" ht="15" customHeight="1" x14ac:dyDescent="0.3">
      <c r="A55" s="308" t="s">
        <v>21</v>
      </c>
      <c r="B55" s="309"/>
      <c r="C55" s="310"/>
      <c r="D55" s="21"/>
      <c r="E55" s="22"/>
      <c r="F55" s="23"/>
      <c r="G55" s="25">
        <f>G56+G74+G82+G87+G95+G97+G118</f>
        <v>0</v>
      </c>
      <c r="H55" s="25">
        <f>H56+H74+H82+H87+H95+H97+H118</f>
        <v>0</v>
      </c>
      <c r="I55" s="25">
        <f>I56+I74+I82+I87+I95+I97+I118</f>
        <v>0</v>
      </c>
      <c r="J55" s="24"/>
      <c r="K55" s="132" t="s">
        <v>153</v>
      </c>
    </row>
    <row r="56" spans="1:13" ht="15" customHeight="1" x14ac:dyDescent="0.25">
      <c r="A56" s="240" t="s">
        <v>7</v>
      </c>
      <c r="B56" s="241"/>
      <c r="C56" s="242"/>
      <c r="D56" s="231">
        <v>2100</v>
      </c>
      <c r="E56" s="202" t="s">
        <v>4</v>
      </c>
      <c r="F56" s="202"/>
      <c r="G56" s="255">
        <f>G58+G61+G62+G63+G68+G69+G71+G70+G72</f>
        <v>0</v>
      </c>
      <c r="H56" s="255">
        <f>H58+H61+H62+H63+H68+H69+H71+H70+H72</f>
        <v>0</v>
      </c>
      <c r="I56" s="255">
        <f>I58+I61+I62+I63+I68+I69+I71+I70+I72</f>
        <v>0</v>
      </c>
      <c r="J56" s="252" t="s">
        <v>4</v>
      </c>
    </row>
    <row r="57" spans="1:13" ht="15" customHeight="1" x14ac:dyDescent="0.25">
      <c r="A57" s="266" t="s">
        <v>185</v>
      </c>
      <c r="B57" s="267"/>
      <c r="C57" s="268"/>
      <c r="D57" s="233"/>
      <c r="E57" s="203"/>
      <c r="F57" s="203"/>
      <c r="G57" s="256"/>
      <c r="H57" s="256"/>
      <c r="I57" s="256"/>
      <c r="J57" s="253"/>
    </row>
    <row r="58" spans="1:13" ht="15" customHeight="1" x14ac:dyDescent="0.25">
      <c r="A58" s="240" t="s">
        <v>7</v>
      </c>
      <c r="B58" s="241"/>
      <c r="C58" s="242"/>
      <c r="D58" s="231">
        <v>2110</v>
      </c>
      <c r="E58" s="202">
        <v>111</v>
      </c>
      <c r="F58" s="202">
        <v>211</v>
      </c>
      <c r="G58" s="252">
        <f>G381+G382+G417+G418+G423+G424+G451</f>
        <v>0</v>
      </c>
      <c r="H58" s="252">
        <f t="shared" ref="H58:I58" si="15">H381+H382+H417+H418+H423+H424+H451</f>
        <v>0</v>
      </c>
      <c r="I58" s="252">
        <f t="shared" si="15"/>
        <v>0</v>
      </c>
      <c r="J58" s="252" t="s">
        <v>4</v>
      </c>
    </row>
    <row r="59" spans="1:13" ht="15" customHeight="1" x14ac:dyDescent="0.25">
      <c r="A59" s="236" t="s">
        <v>23</v>
      </c>
      <c r="B59" s="237"/>
      <c r="C59" s="238"/>
      <c r="D59" s="233"/>
      <c r="E59" s="203"/>
      <c r="F59" s="203"/>
      <c r="G59" s="253"/>
      <c r="H59" s="253"/>
      <c r="I59" s="253"/>
      <c r="J59" s="253"/>
    </row>
    <row r="60" spans="1:13" ht="15" customHeight="1" x14ac:dyDescent="0.25">
      <c r="A60" s="249" t="s">
        <v>239</v>
      </c>
      <c r="B60" s="250"/>
      <c r="C60" s="251"/>
      <c r="D60" s="106" t="s">
        <v>238</v>
      </c>
      <c r="E60" s="97">
        <v>266</v>
      </c>
      <c r="F60" s="97"/>
      <c r="G60" s="180"/>
      <c r="H60" s="180"/>
      <c r="I60" s="180"/>
      <c r="J60" s="99"/>
    </row>
    <row r="61" spans="1:13" ht="15" customHeight="1" x14ac:dyDescent="0.25">
      <c r="A61" s="214" t="s">
        <v>24</v>
      </c>
      <c r="B61" s="239"/>
      <c r="C61" s="215"/>
      <c r="D61" s="109">
        <v>2120</v>
      </c>
      <c r="E61" s="107">
        <v>112</v>
      </c>
      <c r="F61" s="107"/>
      <c r="G61" s="108">
        <f>G383+G384+G385+G386</f>
        <v>0</v>
      </c>
      <c r="H61" s="108">
        <f t="shared" ref="H61:I61" si="16">H383+H384+H385+H386</f>
        <v>0</v>
      </c>
      <c r="I61" s="108">
        <f t="shared" si="16"/>
        <v>0</v>
      </c>
      <c r="J61" s="108" t="s">
        <v>4</v>
      </c>
    </row>
    <row r="62" spans="1:13" ht="15" customHeight="1" x14ac:dyDescent="0.25">
      <c r="A62" s="214" t="s">
        <v>25</v>
      </c>
      <c r="B62" s="239"/>
      <c r="C62" s="215"/>
      <c r="D62" s="109">
        <v>2130</v>
      </c>
      <c r="E62" s="107">
        <v>113</v>
      </c>
      <c r="F62" s="107"/>
      <c r="G62" s="9"/>
      <c r="H62" s="9"/>
      <c r="I62" s="9"/>
      <c r="J62" s="108" t="s">
        <v>4</v>
      </c>
    </row>
    <row r="63" spans="1:13" ht="25.5" customHeight="1" x14ac:dyDescent="0.25">
      <c r="A63" s="214" t="s">
        <v>186</v>
      </c>
      <c r="B63" s="239"/>
      <c r="C63" s="215"/>
      <c r="D63" s="109">
        <v>2140</v>
      </c>
      <c r="E63" s="107">
        <v>119</v>
      </c>
      <c r="F63" s="107"/>
      <c r="G63" s="8">
        <f>G64+G67</f>
        <v>0</v>
      </c>
      <c r="H63" s="8">
        <f>H64+H67</f>
        <v>0</v>
      </c>
      <c r="I63" s="8">
        <f>I64+I67</f>
        <v>0</v>
      </c>
      <c r="J63" s="108" t="s">
        <v>4</v>
      </c>
    </row>
    <row r="64" spans="1:13" ht="15" customHeight="1" x14ac:dyDescent="0.25">
      <c r="A64" s="240" t="s">
        <v>7</v>
      </c>
      <c r="B64" s="241"/>
      <c r="C64" s="242"/>
      <c r="D64" s="231">
        <v>2141</v>
      </c>
      <c r="E64" s="202">
        <v>119</v>
      </c>
      <c r="F64" s="202">
        <v>213</v>
      </c>
      <c r="G64" s="252">
        <f>G389+G425+G419+G452</f>
        <v>0</v>
      </c>
      <c r="H64" s="252">
        <f t="shared" ref="H64:I64" si="17">H389+H425+H419+H452</f>
        <v>0</v>
      </c>
      <c r="I64" s="252">
        <f t="shared" si="17"/>
        <v>0</v>
      </c>
      <c r="J64" s="252" t="s">
        <v>4</v>
      </c>
    </row>
    <row r="65" spans="1:10" ht="15" customHeight="1" x14ac:dyDescent="0.25">
      <c r="A65" s="236" t="s">
        <v>27</v>
      </c>
      <c r="B65" s="237"/>
      <c r="C65" s="238"/>
      <c r="D65" s="233"/>
      <c r="E65" s="203"/>
      <c r="F65" s="203"/>
      <c r="G65" s="253"/>
      <c r="H65" s="253"/>
      <c r="I65" s="253"/>
      <c r="J65" s="253"/>
    </row>
    <row r="66" spans="1:10" ht="15" customHeight="1" x14ac:dyDescent="0.25">
      <c r="A66" s="214" t="s">
        <v>240</v>
      </c>
      <c r="B66" s="239"/>
      <c r="C66" s="215"/>
      <c r="D66" s="109">
        <v>2142</v>
      </c>
      <c r="E66" s="107">
        <v>119</v>
      </c>
      <c r="F66" s="107">
        <v>265</v>
      </c>
      <c r="G66" s="180"/>
      <c r="H66" s="180"/>
      <c r="I66" s="180"/>
      <c r="J66" s="99"/>
    </row>
    <row r="67" spans="1:10" ht="15" customHeight="1" x14ac:dyDescent="0.25">
      <c r="A67" s="214" t="s">
        <v>28</v>
      </c>
      <c r="B67" s="239"/>
      <c r="C67" s="215"/>
      <c r="D67" s="109">
        <v>2142</v>
      </c>
      <c r="E67" s="107">
        <v>119</v>
      </c>
      <c r="F67" s="107">
        <v>266</v>
      </c>
      <c r="G67" s="108">
        <f>G387+G388+G426+G427</f>
        <v>0</v>
      </c>
      <c r="H67" s="108">
        <f t="shared" ref="H67:I67" si="18">H387+H388+H426+H427</f>
        <v>0</v>
      </c>
      <c r="I67" s="108">
        <f t="shared" si="18"/>
        <v>0</v>
      </c>
      <c r="J67" s="108" t="s">
        <v>4</v>
      </c>
    </row>
    <row r="68" spans="1:10" ht="15" customHeight="1" x14ac:dyDescent="0.25">
      <c r="A68" s="214" t="s">
        <v>177</v>
      </c>
      <c r="B68" s="239"/>
      <c r="C68" s="215"/>
      <c r="D68" s="109">
        <v>2150</v>
      </c>
      <c r="E68" s="107">
        <v>131</v>
      </c>
      <c r="F68" s="107"/>
      <c r="G68" s="108"/>
      <c r="H68" s="108"/>
      <c r="I68" s="108"/>
      <c r="J68" s="108" t="s">
        <v>4</v>
      </c>
    </row>
    <row r="69" spans="1:10" ht="25.5" customHeight="1" x14ac:dyDescent="0.25">
      <c r="A69" s="214" t="s">
        <v>178</v>
      </c>
      <c r="B69" s="239"/>
      <c r="C69" s="215"/>
      <c r="D69" s="109">
        <v>2160</v>
      </c>
      <c r="E69" s="107">
        <v>133</v>
      </c>
      <c r="F69" s="107"/>
      <c r="G69" s="108"/>
      <c r="H69" s="108"/>
      <c r="I69" s="108"/>
      <c r="J69" s="108" t="s">
        <v>4</v>
      </c>
    </row>
    <row r="70" spans="1:10" ht="15.75" customHeight="1" x14ac:dyDescent="0.25">
      <c r="A70" s="214" t="s">
        <v>30</v>
      </c>
      <c r="B70" s="239"/>
      <c r="C70" s="215"/>
      <c r="D70" s="109" t="s">
        <v>179</v>
      </c>
      <c r="E70" s="107">
        <v>134</v>
      </c>
      <c r="F70" s="107"/>
      <c r="G70" s="108"/>
      <c r="H70" s="108"/>
      <c r="I70" s="108"/>
      <c r="J70" s="108"/>
    </row>
    <row r="71" spans="1:10" ht="29.25" customHeight="1" x14ac:dyDescent="0.25">
      <c r="A71" s="249" t="s">
        <v>31</v>
      </c>
      <c r="B71" s="250"/>
      <c r="C71" s="251"/>
      <c r="D71" s="109" t="s">
        <v>180</v>
      </c>
      <c r="E71" s="107">
        <v>139</v>
      </c>
      <c r="F71" s="107"/>
      <c r="G71" s="98"/>
      <c r="H71" s="98"/>
      <c r="I71" s="98"/>
      <c r="J71" s="108" t="s">
        <v>4</v>
      </c>
    </row>
    <row r="72" spans="1:10" ht="15" customHeight="1" x14ac:dyDescent="0.25">
      <c r="A72" s="240" t="s">
        <v>7</v>
      </c>
      <c r="B72" s="241"/>
      <c r="C72" s="242"/>
      <c r="D72" s="231" t="s">
        <v>181</v>
      </c>
      <c r="E72" s="202">
        <v>139</v>
      </c>
      <c r="F72" s="202"/>
      <c r="G72" s="252"/>
      <c r="H72" s="252"/>
      <c r="I72" s="252"/>
      <c r="J72" s="252" t="s">
        <v>4</v>
      </c>
    </row>
    <row r="73" spans="1:10" ht="15" customHeight="1" x14ac:dyDescent="0.25">
      <c r="A73" s="236" t="s">
        <v>32</v>
      </c>
      <c r="B73" s="237"/>
      <c r="C73" s="238"/>
      <c r="D73" s="233"/>
      <c r="E73" s="203"/>
      <c r="F73" s="203"/>
      <c r="G73" s="253"/>
      <c r="H73" s="253"/>
      <c r="I73" s="253"/>
      <c r="J73" s="253"/>
    </row>
    <row r="74" spans="1:10" ht="15" customHeight="1" x14ac:dyDescent="0.25">
      <c r="A74" s="214" t="s">
        <v>184</v>
      </c>
      <c r="B74" s="239"/>
      <c r="C74" s="215"/>
      <c r="D74" s="109">
        <v>2200</v>
      </c>
      <c r="E74" s="107">
        <v>300</v>
      </c>
      <c r="F74" s="107"/>
      <c r="G74" s="15">
        <f>G77+G79+G80+G81</f>
        <v>0</v>
      </c>
      <c r="H74" s="15">
        <f t="shared" ref="H74:I74" si="19">H77+H79+H80+H81</f>
        <v>0</v>
      </c>
      <c r="I74" s="15">
        <f t="shared" si="19"/>
        <v>0</v>
      </c>
      <c r="J74" s="108" t="s">
        <v>4</v>
      </c>
    </row>
    <row r="75" spans="1:10" ht="15" customHeight="1" x14ac:dyDescent="0.25">
      <c r="A75" s="240" t="s">
        <v>7</v>
      </c>
      <c r="B75" s="241"/>
      <c r="C75" s="242"/>
      <c r="D75" s="231">
        <v>2210</v>
      </c>
      <c r="E75" s="202">
        <v>320</v>
      </c>
      <c r="F75" s="202"/>
      <c r="G75" s="252">
        <f>G77+G79+G80+G81</f>
        <v>0</v>
      </c>
      <c r="H75" s="252">
        <f t="shared" ref="H75:I75" si="20">H77+H79+H80+H81</f>
        <v>0</v>
      </c>
      <c r="I75" s="252">
        <f t="shared" si="20"/>
        <v>0</v>
      </c>
      <c r="J75" s="252" t="s">
        <v>4</v>
      </c>
    </row>
    <row r="76" spans="1:10" ht="15" customHeight="1" x14ac:dyDescent="0.25">
      <c r="A76" s="236" t="s">
        <v>35</v>
      </c>
      <c r="B76" s="237"/>
      <c r="C76" s="238"/>
      <c r="D76" s="233"/>
      <c r="E76" s="203"/>
      <c r="F76" s="203"/>
      <c r="G76" s="253"/>
      <c r="H76" s="253"/>
      <c r="I76" s="253"/>
      <c r="J76" s="253"/>
    </row>
    <row r="77" spans="1:10" ht="15" customHeight="1" x14ac:dyDescent="0.25">
      <c r="A77" s="240" t="s">
        <v>18</v>
      </c>
      <c r="B77" s="241"/>
      <c r="C77" s="242"/>
      <c r="D77" s="231">
        <v>2211</v>
      </c>
      <c r="E77" s="202">
        <v>321</v>
      </c>
      <c r="F77" s="202"/>
      <c r="G77" s="252">
        <f>G390+G391+G428+G429</f>
        <v>0</v>
      </c>
      <c r="H77" s="252">
        <f>H390+H391+H428+H429</f>
        <v>0</v>
      </c>
      <c r="I77" s="252">
        <f>I390+I391+I428+I429</f>
        <v>0</v>
      </c>
      <c r="J77" s="252" t="s">
        <v>4</v>
      </c>
    </row>
    <row r="78" spans="1:10" ht="15" customHeight="1" x14ac:dyDescent="0.25">
      <c r="A78" s="236" t="s">
        <v>36</v>
      </c>
      <c r="B78" s="237"/>
      <c r="C78" s="238"/>
      <c r="D78" s="233"/>
      <c r="E78" s="203"/>
      <c r="F78" s="203"/>
      <c r="G78" s="253"/>
      <c r="H78" s="253"/>
      <c r="I78" s="253"/>
      <c r="J78" s="253"/>
    </row>
    <row r="79" spans="1:10" ht="27.75" customHeight="1" x14ac:dyDescent="0.25">
      <c r="A79" s="214" t="s">
        <v>37</v>
      </c>
      <c r="B79" s="239"/>
      <c r="C79" s="215"/>
      <c r="D79" s="109">
        <v>2220</v>
      </c>
      <c r="E79" s="107">
        <v>340</v>
      </c>
      <c r="F79" s="107"/>
      <c r="G79" s="108"/>
      <c r="H79" s="108"/>
      <c r="I79" s="108"/>
      <c r="J79" s="108" t="s">
        <v>4</v>
      </c>
    </row>
    <row r="80" spans="1:10" ht="33.75" customHeight="1" x14ac:dyDescent="0.25">
      <c r="A80" s="214" t="s">
        <v>38</v>
      </c>
      <c r="B80" s="239"/>
      <c r="C80" s="215"/>
      <c r="D80" s="109">
        <v>2230</v>
      </c>
      <c r="E80" s="107">
        <v>350</v>
      </c>
      <c r="F80" s="107"/>
      <c r="G80" s="108"/>
      <c r="H80" s="108"/>
      <c r="I80" s="108"/>
      <c r="J80" s="108" t="s">
        <v>4</v>
      </c>
    </row>
    <row r="81" spans="1:10" ht="15" customHeight="1" x14ac:dyDescent="0.25">
      <c r="A81" s="249" t="s">
        <v>182</v>
      </c>
      <c r="B81" s="250"/>
      <c r="C81" s="251"/>
      <c r="D81" s="109">
        <v>2240</v>
      </c>
      <c r="E81" s="107">
        <v>360</v>
      </c>
      <c r="F81" s="107"/>
      <c r="G81" s="108"/>
      <c r="H81" s="108"/>
      <c r="I81" s="108"/>
      <c r="J81" s="108" t="s">
        <v>4</v>
      </c>
    </row>
    <row r="82" spans="1:10" ht="15" customHeight="1" x14ac:dyDescent="0.25">
      <c r="A82" s="214" t="s">
        <v>183</v>
      </c>
      <c r="B82" s="239"/>
      <c r="C82" s="215"/>
      <c r="D82" s="109">
        <v>2300</v>
      </c>
      <c r="E82" s="107">
        <v>850</v>
      </c>
      <c r="F82" s="107"/>
      <c r="G82" s="8">
        <f>G83+G85+G86</f>
        <v>0</v>
      </c>
      <c r="H82" s="8">
        <f t="shared" ref="H82:I82" si="21">H83+H85+H86</f>
        <v>0</v>
      </c>
      <c r="I82" s="8">
        <f t="shared" si="21"/>
        <v>0</v>
      </c>
      <c r="J82" s="108" t="s">
        <v>4</v>
      </c>
    </row>
    <row r="83" spans="1:10" ht="15" customHeight="1" x14ac:dyDescent="0.25">
      <c r="A83" s="240" t="s">
        <v>18</v>
      </c>
      <c r="B83" s="241"/>
      <c r="C83" s="242"/>
      <c r="D83" s="231">
        <v>2310</v>
      </c>
      <c r="E83" s="202">
        <v>851</v>
      </c>
      <c r="F83" s="202">
        <v>291</v>
      </c>
      <c r="G83" s="252">
        <f>G401+G413</f>
        <v>0</v>
      </c>
      <c r="H83" s="252">
        <f t="shared" ref="H83:I83" si="22">H401+H413</f>
        <v>0</v>
      </c>
      <c r="I83" s="252">
        <f t="shared" si="22"/>
        <v>0</v>
      </c>
      <c r="J83" s="252" t="s">
        <v>4</v>
      </c>
    </row>
    <row r="84" spans="1:10" ht="15" customHeight="1" x14ac:dyDescent="0.25">
      <c r="A84" s="236" t="s">
        <v>40</v>
      </c>
      <c r="B84" s="237"/>
      <c r="C84" s="238"/>
      <c r="D84" s="233"/>
      <c r="E84" s="203"/>
      <c r="F84" s="203"/>
      <c r="G84" s="253"/>
      <c r="H84" s="253"/>
      <c r="I84" s="253"/>
      <c r="J84" s="253"/>
    </row>
    <row r="85" spans="1:10" ht="29.25" customHeight="1" x14ac:dyDescent="0.25">
      <c r="A85" s="214" t="s">
        <v>41</v>
      </c>
      <c r="B85" s="239"/>
      <c r="C85" s="215"/>
      <c r="D85" s="109">
        <v>2320</v>
      </c>
      <c r="E85" s="107">
        <v>852</v>
      </c>
      <c r="F85" s="107">
        <v>292</v>
      </c>
      <c r="G85" s="108">
        <f>G402+G432</f>
        <v>0</v>
      </c>
      <c r="H85" s="108">
        <f>H402+H432</f>
        <v>0</v>
      </c>
      <c r="I85" s="108">
        <f>I402+I432</f>
        <v>0</v>
      </c>
      <c r="J85" s="108" t="s">
        <v>4</v>
      </c>
    </row>
    <row r="86" spans="1:10" ht="18.75" customHeight="1" x14ac:dyDescent="0.25">
      <c r="A86" s="249" t="s">
        <v>42</v>
      </c>
      <c r="B86" s="250"/>
      <c r="C86" s="251"/>
      <c r="D86" s="109">
        <v>2330</v>
      </c>
      <c r="E86" s="107">
        <v>853</v>
      </c>
      <c r="F86" s="107"/>
      <c r="G86" s="108">
        <f>G403</f>
        <v>0</v>
      </c>
      <c r="H86" s="108">
        <f t="shared" ref="H86:I86" si="23">H403</f>
        <v>0</v>
      </c>
      <c r="I86" s="108">
        <f t="shared" si="23"/>
        <v>0</v>
      </c>
      <c r="J86" s="108" t="s">
        <v>4</v>
      </c>
    </row>
    <row r="87" spans="1:10" ht="15" customHeight="1" x14ac:dyDescent="0.25">
      <c r="A87" s="249" t="s">
        <v>187</v>
      </c>
      <c r="B87" s="250"/>
      <c r="C87" s="251"/>
      <c r="D87" s="109">
        <v>2400</v>
      </c>
      <c r="E87" s="107" t="s">
        <v>4</v>
      </c>
      <c r="F87" s="107"/>
      <c r="G87" s="15">
        <f>SUM(G88:G94)</f>
        <v>0</v>
      </c>
      <c r="H87" s="15">
        <f t="shared" ref="H87:I87" si="24">SUM(H88:H94)</f>
        <v>0</v>
      </c>
      <c r="I87" s="15">
        <f t="shared" si="24"/>
        <v>0</v>
      </c>
      <c r="J87" s="108" t="s">
        <v>4</v>
      </c>
    </row>
    <row r="88" spans="1:10" ht="15" customHeight="1" x14ac:dyDescent="0.25">
      <c r="A88" s="282" t="s">
        <v>18</v>
      </c>
      <c r="B88" s="283"/>
      <c r="C88" s="284"/>
      <c r="D88" s="231">
        <v>2410</v>
      </c>
      <c r="E88" s="202">
        <v>613</v>
      </c>
      <c r="F88" s="202"/>
      <c r="G88" s="252"/>
      <c r="H88" s="252"/>
      <c r="I88" s="252"/>
      <c r="J88" s="252" t="s">
        <v>4</v>
      </c>
    </row>
    <row r="89" spans="1:10" ht="15" customHeight="1" x14ac:dyDescent="0.25">
      <c r="A89" s="266" t="s">
        <v>188</v>
      </c>
      <c r="B89" s="267"/>
      <c r="C89" s="268"/>
      <c r="D89" s="233"/>
      <c r="E89" s="203"/>
      <c r="F89" s="203"/>
      <c r="G89" s="253"/>
      <c r="H89" s="253"/>
      <c r="I89" s="253"/>
      <c r="J89" s="253"/>
    </row>
    <row r="90" spans="1:10" ht="15" customHeight="1" x14ac:dyDescent="0.25">
      <c r="A90" s="249" t="s">
        <v>189</v>
      </c>
      <c r="B90" s="250"/>
      <c r="C90" s="251"/>
      <c r="D90" s="106" t="s">
        <v>190</v>
      </c>
      <c r="E90" s="97">
        <v>623</v>
      </c>
      <c r="F90" s="97"/>
      <c r="G90" s="99"/>
      <c r="H90" s="99"/>
      <c r="I90" s="99"/>
      <c r="J90" s="99" t="s">
        <v>4</v>
      </c>
    </row>
    <row r="91" spans="1:10" ht="27" customHeight="1" x14ac:dyDescent="0.25">
      <c r="A91" s="249" t="s">
        <v>192</v>
      </c>
      <c r="B91" s="250"/>
      <c r="C91" s="251"/>
      <c r="D91" s="106" t="s">
        <v>191</v>
      </c>
      <c r="E91" s="97">
        <v>634</v>
      </c>
      <c r="F91" s="97"/>
      <c r="G91" s="99"/>
      <c r="H91" s="99"/>
      <c r="I91" s="99"/>
      <c r="J91" s="99" t="s">
        <v>4</v>
      </c>
    </row>
    <row r="92" spans="1:10" ht="15" customHeight="1" x14ac:dyDescent="0.25">
      <c r="A92" s="249" t="s">
        <v>44</v>
      </c>
      <c r="B92" s="250"/>
      <c r="C92" s="251"/>
      <c r="D92" s="106" t="s">
        <v>193</v>
      </c>
      <c r="E92" s="97">
        <v>810</v>
      </c>
      <c r="F92" s="97"/>
      <c r="G92" s="99"/>
      <c r="H92" s="99"/>
      <c r="I92" s="99"/>
      <c r="J92" s="99" t="s">
        <v>4</v>
      </c>
    </row>
    <row r="93" spans="1:10" ht="15" customHeight="1" x14ac:dyDescent="0.25">
      <c r="A93" s="249" t="s">
        <v>45</v>
      </c>
      <c r="B93" s="250"/>
      <c r="C93" s="251"/>
      <c r="D93" s="109" t="s">
        <v>194</v>
      </c>
      <c r="E93" s="107">
        <v>862</v>
      </c>
      <c r="F93" s="107"/>
      <c r="G93" s="108"/>
      <c r="H93" s="108"/>
      <c r="I93" s="108"/>
      <c r="J93" s="108" t="s">
        <v>4</v>
      </c>
    </row>
    <row r="94" spans="1:10" ht="22.5" customHeight="1" x14ac:dyDescent="0.25">
      <c r="A94" s="249" t="s">
        <v>46</v>
      </c>
      <c r="B94" s="250"/>
      <c r="C94" s="251"/>
      <c r="D94" s="109" t="s">
        <v>195</v>
      </c>
      <c r="E94" s="107">
        <v>863</v>
      </c>
      <c r="F94" s="107"/>
      <c r="G94" s="108"/>
      <c r="H94" s="108"/>
      <c r="I94" s="108"/>
      <c r="J94" s="108" t="s">
        <v>4</v>
      </c>
    </row>
    <row r="95" spans="1:10" ht="22.5" customHeight="1" x14ac:dyDescent="0.25">
      <c r="A95" s="249" t="s">
        <v>196</v>
      </c>
      <c r="B95" s="250"/>
      <c r="C95" s="251"/>
      <c r="D95" s="109">
        <v>2500</v>
      </c>
      <c r="E95" s="107" t="s">
        <v>4</v>
      </c>
      <c r="F95" s="107"/>
      <c r="G95" s="15">
        <f>G96</f>
        <v>0</v>
      </c>
      <c r="H95" s="15">
        <f t="shared" ref="H95:I95" si="25">H96</f>
        <v>0</v>
      </c>
      <c r="I95" s="15">
        <f t="shared" si="25"/>
        <v>0</v>
      </c>
      <c r="J95" s="108" t="s">
        <v>4</v>
      </c>
    </row>
    <row r="96" spans="1:10" ht="27" customHeight="1" x14ac:dyDescent="0.25">
      <c r="A96" s="249" t="s">
        <v>48</v>
      </c>
      <c r="B96" s="250"/>
      <c r="C96" s="251"/>
      <c r="D96" s="109">
        <v>2520</v>
      </c>
      <c r="E96" s="107">
        <v>831</v>
      </c>
      <c r="F96" s="107"/>
      <c r="G96" s="108"/>
      <c r="H96" s="108"/>
      <c r="I96" s="108"/>
      <c r="J96" s="108" t="s">
        <v>4</v>
      </c>
    </row>
    <row r="97" spans="1:10" ht="15" customHeight="1" x14ac:dyDescent="0.25">
      <c r="A97" s="216" t="s">
        <v>197</v>
      </c>
      <c r="B97" s="278"/>
      <c r="C97" s="217"/>
      <c r="D97" s="109">
        <v>2600</v>
      </c>
      <c r="E97" s="107" t="s">
        <v>4</v>
      </c>
      <c r="F97" s="107"/>
      <c r="G97" s="8">
        <f>G98+G100+G101+G105+G118+G115</f>
        <v>0</v>
      </c>
      <c r="H97" s="8">
        <f t="shared" ref="H97:I97" si="26">H98+H100+H101+H105+H118+H115</f>
        <v>0</v>
      </c>
      <c r="I97" s="8">
        <f t="shared" si="26"/>
        <v>0</v>
      </c>
      <c r="J97" s="8"/>
    </row>
    <row r="98" spans="1:10" ht="15" customHeight="1" x14ac:dyDescent="0.25">
      <c r="A98" s="240" t="s">
        <v>7</v>
      </c>
      <c r="B98" s="241"/>
      <c r="C98" s="242"/>
      <c r="D98" s="231">
        <v>2610</v>
      </c>
      <c r="E98" s="202">
        <v>241</v>
      </c>
      <c r="F98" s="202"/>
      <c r="G98" s="206"/>
      <c r="H98" s="206"/>
      <c r="I98" s="206"/>
      <c r="J98" s="206"/>
    </row>
    <row r="99" spans="1:10" ht="15" customHeight="1" x14ac:dyDescent="0.25">
      <c r="A99" s="266" t="s">
        <v>49</v>
      </c>
      <c r="B99" s="267"/>
      <c r="C99" s="268"/>
      <c r="D99" s="233"/>
      <c r="E99" s="203"/>
      <c r="F99" s="203"/>
      <c r="G99" s="207"/>
      <c r="H99" s="207"/>
      <c r="I99" s="207"/>
      <c r="J99" s="207"/>
    </row>
    <row r="100" spans="1:10" ht="15" customHeight="1" x14ac:dyDescent="0.25">
      <c r="A100" s="214" t="s">
        <v>50</v>
      </c>
      <c r="B100" s="239"/>
      <c r="C100" s="215"/>
      <c r="D100" s="109">
        <v>2620</v>
      </c>
      <c r="E100" s="107">
        <v>242</v>
      </c>
      <c r="F100" s="107"/>
      <c r="G100" s="9"/>
      <c r="H100" s="9"/>
      <c r="I100" s="9"/>
      <c r="J100" s="9"/>
    </row>
    <row r="101" spans="1:10" ht="15" customHeight="1" x14ac:dyDescent="0.25">
      <c r="A101" s="240" t="s">
        <v>51</v>
      </c>
      <c r="B101" s="241"/>
      <c r="C101" s="242"/>
      <c r="D101" s="231" t="s">
        <v>159</v>
      </c>
      <c r="E101" s="96">
        <v>243</v>
      </c>
      <c r="F101" s="96"/>
      <c r="G101" s="110">
        <f>G102+G104</f>
        <v>0</v>
      </c>
      <c r="H101" s="110">
        <f t="shared" ref="H101:I101" si="27">H102+H104</f>
        <v>0</v>
      </c>
      <c r="I101" s="110">
        <f t="shared" si="27"/>
        <v>0</v>
      </c>
      <c r="J101" s="110"/>
    </row>
    <row r="102" spans="1:10" x14ac:dyDescent="0.25">
      <c r="A102" s="243" t="s">
        <v>158</v>
      </c>
      <c r="B102" s="244"/>
      <c r="C102" s="245"/>
      <c r="D102" s="232"/>
      <c r="E102" s="202">
        <v>243</v>
      </c>
      <c r="F102" s="202">
        <v>225</v>
      </c>
      <c r="G102" s="252"/>
      <c r="H102" s="252"/>
      <c r="I102" s="252"/>
      <c r="J102" s="252"/>
    </row>
    <row r="103" spans="1:10" ht="15" customHeight="1" x14ac:dyDescent="0.25">
      <c r="A103" s="246" t="s">
        <v>148</v>
      </c>
      <c r="B103" s="247"/>
      <c r="C103" s="248"/>
      <c r="D103" s="232"/>
      <c r="E103" s="203"/>
      <c r="F103" s="203"/>
      <c r="G103" s="253"/>
      <c r="H103" s="253"/>
      <c r="I103" s="253"/>
      <c r="J103" s="253"/>
    </row>
    <row r="104" spans="1:10" ht="15" customHeight="1" x14ac:dyDescent="0.25">
      <c r="A104" s="266" t="s">
        <v>149</v>
      </c>
      <c r="B104" s="267"/>
      <c r="C104" s="268"/>
      <c r="D104" s="233"/>
      <c r="E104" s="107">
        <v>243</v>
      </c>
      <c r="F104" s="107">
        <v>226</v>
      </c>
      <c r="G104" s="9"/>
      <c r="H104" s="9"/>
      <c r="I104" s="9"/>
      <c r="J104" s="9"/>
    </row>
    <row r="105" spans="1:10" ht="15" customHeight="1" x14ac:dyDescent="0.25">
      <c r="A105" s="240" t="s">
        <v>52</v>
      </c>
      <c r="B105" s="241"/>
      <c r="C105" s="242"/>
      <c r="D105" s="231">
        <v>2640</v>
      </c>
      <c r="E105" s="107">
        <v>244</v>
      </c>
      <c r="F105" s="107"/>
      <c r="G105" s="8">
        <f>G106+G108+G109+G110+G111+G112+G113</f>
        <v>0</v>
      </c>
      <c r="H105" s="8">
        <f t="shared" ref="H105:I105" si="28">H106+H108+H109+H110+H111+H112+H113</f>
        <v>0</v>
      </c>
      <c r="I105" s="8">
        <f t="shared" si="28"/>
        <v>0</v>
      </c>
      <c r="J105" s="8"/>
    </row>
    <row r="106" spans="1:10" x14ac:dyDescent="0.25">
      <c r="A106" s="311" t="s">
        <v>156</v>
      </c>
      <c r="B106" s="312"/>
      <c r="C106" s="313"/>
      <c r="D106" s="232"/>
      <c r="E106" s="202">
        <v>244</v>
      </c>
      <c r="F106" s="202">
        <v>221</v>
      </c>
      <c r="G106" s="252">
        <f>G393+G430</f>
        <v>0</v>
      </c>
      <c r="H106" s="252">
        <f t="shared" ref="H106:I106" si="29">H393+H430</f>
        <v>0</v>
      </c>
      <c r="I106" s="252">
        <f t="shared" si="29"/>
        <v>0</v>
      </c>
      <c r="J106" s="252"/>
    </row>
    <row r="107" spans="1:10" ht="15" customHeight="1" x14ac:dyDescent="0.25">
      <c r="A107" s="246" t="s">
        <v>157</v>
      </c>
      <c r="B107" s="247"/>
      <c r="C107" s="248"/>
      <c r="D107" s="232"/>
      <c r="E107" s="203"/>
      <c r="F107" s="203"/>
      <c r="G107" s="253"/>
      <c r="H107" s="253"/>
      <c r="I107" s="253"/>
      <c r="J107" s="253"/>
    </row>
    <row r="108" spans="1:10" ht="15" customHeight="1" x14ac:dyDescent="0.25">
      <c r="A108" s="246" t="s">
        <v>146</v>
      </c>
      <c r="B108" s="247"/>
      <c r="C108" s="248"/>
      <c r="D108" s="232"/>
      <c r="E108" s="107">
        <v>244</v>
      </c>
      <c r="F108" s="107">
        <v>222</v>
      </c>
      <c r="G108" s="108">
        <f>G394</f>
        <v>0</v>
      </c>
      <c r="H108" s="108">
        <f t="shared" ref="H108:I108" si="30">H394</f>
        <v>0</v>
      </c>
      <c r="I108" s="108">
        <f t="shared" si="30"/>
        <v>0</v>
      </c>
      <c r="J108" s="9"/>
    </row>
    <row r="109" spans="1:10" ht="15" customHeight="1" x14ac:dyDescent="0.25">
      <c r="A109" s="246" t="s">
        <v>147</v>
      </c>
      <c r="B109" s="247"/>
      <c r="C109" s="248"/>
      <c r="D109" s="232"/>
      <c r="E109" s="107">
        <v>244</v>
      </c>
      <c r="F109" s="107">
        <v>223</v>
      </c>
      <c r="G109" s="108">
        <f>G395</f>
        <v>0</v>
      </c>
      <c r="H109" s="108">
        <f t="shared" ref="H109:I109" si="31">H395</f>
        <v>0</v>
      </c>
      <c r="I109" s="108">
        <f t="shared" si="31"/>
        <v>0</v>
      </c>
      <c r="J109" s="9"/>
    </row>
    <row r="110" spans="1:10" ht="15" customHeight="1" x14ac:dyDescent="0.25">
      <c r="A110" s="246" t="s">
        <v>148</v>
      </c>
      <c r="B110" s="247"/>
      <c r="C110" s="248"/>
      <c r="D110" s="232"/>
      <c r="E110" s="107">
        <v>244</v>
      </c>
      <c r="F110" s="107">
        <v>225</v>
      </c>
      <c r="G110" s="108">
        <f>G396</f>
        <v>0</v>
      </c>
      <c r="H110" s="108">
        <f t="shared" ref="H110:I110" si="32">H396</f>
        <v>0</v>
      </c>
      <c r="I110" s="108">
        <f t="shared" si="32"/>
        <v>0</v>
      </c>
      <c r="J110" s="9"/>
    </row>
    <row r="111" spans="1:10" ht="15" customHeight="1" x14ac:dyDescent="0.25">
      <c r="A111" s="246" t="s">
        <v>149</v>
      </c>
      <c r="B111" s="247"/>
      <c r="C111" s="248"/>
      <c r="D111" s="232"/>
      <c r="E111" s="107">
        <v>244</v>
      </c>
      <c r="F111" s="107">
        <v>226</v>
      </c>
      <c r="G111" s="108">
        <f>G397+G398+G431+G439</f>
        <v>0</v>
      </c>
      <c r="H111" s="108">
        <f t="shared" ref="H111:I111" si="33">H397+H398+H431+H439</f>
        <v>0</v>
      </c>
      <c r="I111" s="108">
        <f t="shared" si="33"/>
        <v>0</v>
      </c>
      <c r="J111" s="9"/>
    </row>
    <row r="112" spans="1:10" ht="15" customHeight="1" x14ac:dyDescent="0.25">
      <c r="A112" s="246" t="s">
        <v>150</v>
      </c>
      <c r="B112" s="247"/>
      <c r="C112" s="248"/>
      <c r="D112" s="232"/>
      <c r="E112" s="107">
        <v>244</v>
      </c>
      <c r="F112" s="107">
        <v>310</v>
      </c>
      <c r="G112" s="108"/>
      <c r="H112" s="108"/>
      <c r="I112" s="108"/>
      <c r="J112" s="9"/>
    </row>
    <row r="113" spans="1:12" ht="15" customHeight="1" x14ac:dyDescent="0.25">
      <c r="A113" s="266" t="s">
        <v>151</v>
      </c>
      <c r="B113" s="267"/>
      <c r="C113" s="268"/>
      <c r="D113" s="233"/>
      <c r="E113" s="107">
        <v>244</v>
      </c>
      <c r="F113" s="107">
        <v>340</v>
      </c>
      <c r="G113" s="108">
        <f>G408+G409+G434+G435+G406+G433+G407+G405</f>
        <v>0</v>
      </c>
      <c r="H113" s="108">
        <f t="shared" ref="H113:I113" si="34">H408+H409+H434+H435+H406+H433+H407+H405</f>
        <v>0</v>
      </c>
      <c r="I113" s="108">
        <f t="shared" si="34"/>
        <v>0</v>
      </c>
      <c r="J113" s="9"/>
    </row>
    <row r="114" spans="1:12" ht="24.75" customHeight="1" x14ac:dyDescent="0.25">
      <c r="A114" s="214" t="s">
        <v>229</v>
      </c>
      <c r="B114" s="239"/>
      <c r="C114" s="215"/>
      <c r="D114" s="95" t="s">
        <v>224</v>
      </c>
      <c r="E114" s="101">
        <v>246</v>
      </c>
      <c r="F114" s="96"/>
      <c r="G114" s="84"/>
      <c r="H114" s="84"/>
      <c r="I114" s="84"/>
      <c r="J114" s="103"/>
    </row>
    <row r="115" spans="1:12" ht="15" customHeight="1" x14ac:dyDescent="0.25">
      <c r="A115" s="240" t="s">
        <v>226</v>
      </c>
      <c r="B115" s="241"/>
      <c r="C115" s="242"/>
      <c r="D115" s="257" t="s">
        <v>225</v>
      </c>
      <c r="E115" s="101">
        <v>247</v>
      </c>
      <c r="F115" s="96"/>
      <c r="G115" s="84">
        <f>G116</f>
        <v>0</v>
      </c>
      <c r="H115" s="84">
        <f t="shared" ref="H115" si="35">H116</f>
        <v>0</v>
      </c>
      <c r="I115" s="84">
        <f t="shared" ref="I115" si="36">I116</f>
        <v>0</v>
      </c>
      <c r="J115" s="103"/>
    </row>
    <row r="116" spans="1:12" ht="15" customHeight="1" x14ac:dyDescent="0.25">
      <c r="A116" s="246" t="s">
        <v>18</v>
      </c>
      <c r="B116" s="247"/>
      <c r="C116" s="248"/>
      <c r="D116" s="257"/>
      <c r="E116" s="202">
        <v>247</v>
      </c>
      <c r="F116" s="202">
        <v>223</v>
      </c>
      <c r="G116" s="252">
        <f>G399+G443+G447</f>
        <v>0</v>
      </c>
      <c r="H116" s="252">
        <f t="shared" ref="H116:I116" si="37">H399+H443+H447</f>
        <v>0</v>
      </c>
      <c r="I116" s="252">
        <f t="shared" si="37"/>
        <v>0</v>
      </c>
      <c r="J116" s="252"/>
    </row>
    <row r="117" spans="1:12" ht="15" customHeight="1" x14ac:dyDescent="0.25">
      <c r="A117" s="266" t="s">
        <v>147</v>
      </c>
      <c r="B117" s="267"/>
      <c r="C117" s="268"/>
      <c r="D117" s="257"/>
      <c r="E117" s="203"/>
      <c r="F117" s="203"/>
      <c r="G117" s="253"/>
      <c r="H117" s="253"/>
      <c r="I117" s="253"/>
      <c r="J117" s="253"/>
    </row>
    <row r="118" spans="1:12" ht="15" customHeight="1" x14ac:dyDescent="0.25">
      <c r="A118" s="240" t="s">
        <v>18</v>
      </c>
      <c r="B118" s="241"/>
      <c r="C118" s="242"/>
      <c r="D118" s="231" t="s">
        <v>230</v>
      </c>
      <c r="E118" s="202">
        <v>400</v>
      </c>
      <c r="F118" s="202"/>
      <c r="G118" s="294">
        <f>G120+G122</f>
        <v>0</v>
      </c>
      <c r="H118" s="294">
        <f t="shared" ref="H118:I118" si="38">H120+H122</f>
        <v>0</v>
      </c>
      <c r="I118" s="294">
        <f t="shared" si="38"/>
        <v>0</v>
      </c>
      <c r="J118" s="252"/>
    </row>
    <row r="119" spans="1:12" ht="15" customHeight="1" x14ac:dyDescent="0.25">
      <c r="A119" s="236" t="s">
        <v>53</v>
      </c>
      <c r="B119" s="237"/>
      <c r="C119" s="238"/>
      <c r="D119" s="233"/>
      <c r="E119" s="203"/>
      <c r="F119" s="203"/>
      <c r="G119" s="295"/>
      <c r="H119" s="295"/>
      <c r="I119" s="295"/>
      <c r="J119" s="253"/>
    </row>
    <row r="120" spans="1:12" ht="15" customHeight="1" x14ac:dyDescent="0.25">
      <c r="A120" s="240" t="s">
        <v>7</v>
      </c>
      <c r="B120" s="241"/>
      <c r="C120" s="242"/>
      <c r="D120" s="231" t="s">
        <v>231</v>
      </c>
      <c r="E120" s="202">
        <v>406</v>
      </c>
      <c r="F120" s="202"/>
      <c r="G120" s="206"/>
      <c r="H120" s="206"/>
      <c r="I120" s="206"/>
      <c r="J120" s="206"/>
    </row>
    <row r="121" spans="1:12" ht="15" customHeight="1" x14ac:dyDescent="0.25">
      <c r="A121" s="236" t="s">
        <v>54</v>
      </c>
      <c r="B121" s="237"/>
      <c r="C121" s="238"/>
      <c r="D121" s="233"/>
      <c r="E121" s="203"/>
      <c r="F121" s="203"/>
      <c r="G121" s="207"/>
      <c r="H121" s="207"/>
      <c r="I121" s="207"/>
      <c r="J121" s="207"/>
    </row>
    <row r="122" spans="1:12" ht="15" customHeight="1" x14ac:dyDescent="0.25">
      <c r="A122" s="214" t="s">
        <v>55</v>
      </c>
      <c r="B122" s="239"/>
      <c r="C122" s="215"/>
      <c r="D122" s="109" t="s">
        <v>232</v>
      </c>
      <c r="E122" s="107">
        <v>407</v>
      </c>
      <c r="F122" s="107"/>
      <c r="G122" s="9"/>
      <c r="H122" s="9"/>
      <c r="I122" s="9"/>
      <c r="J122" s="9"/>
    </row>
    <row r="123" spans="1:12" s="20" customFormat="1" ht="15" customHeight="1" x14ac:dyDescent="0.25">
      <c r="A123" s="314" t="s">
        <v>120</v>
      </c>
      <c r="B123" s="315"/>
      <c r="C123" s="316"/>
      <c r="D123" s="16" t="s">
        <v>130</v>
      </c>
      <c r="E123" s="17">
        <v>100</v>
      </c>
      <c r="F123" s="17"/>
      <c r="G123" s="18">
        <f>G124+G126+G127</f>
        <v>0</v>
      </c>
      <c r="H123" s="18">
        <f t="shared" ref="H123:I123" si="39">H124+H126+H127</f>
        <v>0</v>
      </c>
      <c r="I123" s="18">
        <f t="shared" si="39"/>
        <v>0</v>
      </c>
      <c r="J123" s="19" t="s">
        <v>4</v>
      </c>
      <c r="K123" s="133"/>
      <c r="L123" s="133"/>
    </row>
    <row r="124" spans="1:12" ht="15" customHeight="1" x14ac:dyDescent="0.25">
      <c r="A124" s="317" t="s">
        <v>7</v>
      </c>
      <c r="B124" s="318"/>
      <c r="C124" s="319"/>
      <c r="D124" s="231" t="s">
        <v>131</v>
      </c>
      <c r="E124" s="202"/>
      <c r="F124" s="202"/>
      <c r="G124" s="206"/>
      <c r="H124" s="206"/>
      <c r="I124" s="206"/>
      <c r="J124" s="252" t="s">
        <v>4</v>
      </c>
    </row>
    <row r="125" spans="1:12" ht="15" customHeight="1" x14ac:dyDescent="0.25">
      <c r="A125" s="320" t="s">
        <v>122</v>
      </c>
      <c r="B125" s="321"/>
      <c r="C125" s="322"/>
      <c r="D125" s="233"/>
      <c r="E125" s="203"/>
      <c r="F125" s="203"/>
      <c r="G125" s="207"/>
      <c r="H125" s="207"/>
      <c r="I125" s="207"/>
      <c r="J125" s="253"/>
    </row>
    <row r="126" spans="1:12" ht="15" customHeight="1" x14ac:dyDescent="0.25">
      <c r="A126" s="323" t="s">
        <v>123</v>
      </c>
      <c r="B126" s="324"/>
      <c r="C126" s="325"/>
      <c r="D126" s="109" t="s">
        <v>132</v>
      </c>
      <c r="E126" s="107"/>
      <c r="F126" s="107"/>
      <c r="G126" s="9"/>
      <c r="H126" s="9"/>
      <c r="I126" s="9"/>
      <c r="J126" s="108" t="s">
        <v>4</v>
      </c>
    </row>
    <row r="127" spans="1:12" ht="15" customHeight="1" x14ac:dyDescent="0.25">
      <c r="A127" s="323" t="s">
        <v>124</v>
      </c>
      <c r="B127" s="324"/>
      <c r="C127" s="325"/>
      <c r="D127" s="109" t="s">
        <v>133</v>
      </c>
      <c r="E127" s="107"/>
      <c r="F127" s="107"/>
      <c r="G127" s="9"/>
      <c r="H127" s="9"/>
      <c r="I127" s="9"/>
      <c r="J127" s="108" t="s">
        <v>4</v>
      </c>
    </row>
    <row r="128" spans="1:12" ht="15" customHeight="1" x14ac:dyDescent="0.25">
      <c r="A128" s="314" t="s">
        <v>125</v>
      </c>
      <c r="B128" s="315"/>
      <c r="C128" s="316"/>
      <c r="D128" s="16" t="s">
        <v>134</v>
      </c>
      <c r="E128" s="17" t="s">
        <v>4</v>
      </c>
      <c r="F128" s="17"/>
      <c r="G128" s="18">
        <f>G129</f>
        <v>0</v>
      </c>
      <c r="H128" s="18">
        <f t="shared" ref="H128:I128" si="40">H129</f>
        <v>0</v>
      </c>
      <c r="I128" s="18">
        <f t="shared" si="40"/>
        <v>0</v>
      </c>
      <c r="J128" s="19" t="s">
        <v>4</v>
      </c>
    </row>
    <row r="129" spans="1:11" ht="15" customHeight="1" x14ac:dyDescent="0.25">
      <c r="A129" s="326" t="s">
        <v>18</v>
      </c>
      <c r="B129" s="327"/>
      <c r="C129" s="328"/>
      <c r="D129" s="231" t="s">
        <v>135</v>
      </c>
      <c r="E129" s="202">
        <v>610</v>
      </c>
      <c r="F129" s="202"/>
      <c r="G129" s="206"/>
      <c r="H129" s="206"/>
      <c r="I129" s="206"/>
      <c r="J129" s="252" t="s">
        <v>4</v>
      </c>
    </row>
    <row r="130" spans="1:11" ht="15" customHeight="1" x14ac:dyDescent="0.25">
      <c r="A130" s="329" t="s">
        <v>56</v>
      </c>
      <c r="B130" s="330"/>
      <c r="C130" s="331"/>
      <c r="D130" s="233"/>
      <c r="E130" s="203"/>
      <c r="F130" s="203"/>
      <c r="G130" s="207"/>
      <c r="H130" s="207"/>
      <c r="I130" s="207"/>
      <c r="J130" s="253"/>
    </row>
    <row r="131" spans="1:11" ht="29.25" customHeight="1" x14ac:dyDescent="0.3">
      <c r="A131" s="332" t="s">
        <v>57</v>
      </c>
      <c r="B131" s="333"/>
      <c r="C131" s="334"/>
      <c r="D131" s="26"/>
      <c r="E131" s="23"/>
      <c r="F131" s="23"/>
      <c r="G131" s="25">
        <f>G132+G149+G157+G162+G170+G172+G193</f>
        <v>0</v>
      </c>
      <c r="H131" s="25">
        <f>H132+H149+H157+H162+H170+H172+H193</f>
        <v>0</v>
      </c>
      <c r="I131" s="25">
        <f>I132+I149+I157+I162+I170+I172+I193</f>
        <v>0</v>
      </c>
      <c r="J131" s="25"/>
      <c r="K131" s="132" t="s">
        <v>152</v>
      </c>
    </row>
    <row r="132" spans="1:11" ht="15" customHeight="1" x14ac:dyDescent="0.25">
      <c r="A132" s="240" t="s">
        <v>7</v>
      </c>
      <c r="B132" s="241"/>
      <c r="C132" s="242"/>
      <c r="D132" s="231">
        <v>2100</v>
      </c>
      <c r="E132" s="202" t="s">
        <v>4</v>
      </c>
      <c r="F132" s="202"/>
      <c r="G132" s="255">
        <f>G134+G136+G137+G138+G142+G143+G145+G144+G146</f>
        <v>0</v>
      </c>
      <c r="H132" s="255">
        <f t="shared" ref="H132:I132" si="41">H134+H136+H137+H138+H142+H143+H145+H144+H146</f>
        <v>0</v>
      </c>
      <c r="I132" s="255">
        <f t="shared" si="41"/>
        <v>0</v>
      </c>
      <c r="J132" s="252" t="s">
        <v>4</v>
      </c>
    </row>
    <row r="133" spans="1:11" ht="15" customHeight="1" x14ac:dyDescent="0.25">
      <c r="A133" s="236" t="s">
        <v>22</v>
      </c>
      <c r="B133" s="237"/>
      <c r="C133" s="238"/>
      <c r="D133" s="233"/>
      <c r="E133" s="203"/>
      <c r="F133" s="203"/>
      <c r="G133" s="256"/>
      <c r="H133" s="256"/>
      <c r="I133" s="256"/>
      <c r="J133" s="253"/>
    </row>
    <row r="134" spans="1:11" ht="15" customHeight="1" x14ac:dyDescent="0.25">
      <c r="A134" s="240" t="s">
        <v>7</v>
      </c>
      <c r="B134" s="241"/>
      <c r="C134" s="242"/>
      <c r="D134" s="231">
        <v>2110</v>
      </c>
      <c r="E134" s="202">
        <v>111</v>
      </c>
      <c r="F134" s="202">
        <v>211</v>
      </c>
      <c r="G134" s="206">
        <f>G496</f>
        <v>0</v>
      </c>
      <c r="H134" s="206">
        <f t="shared" ref="H134:I134" si="42">H496</f>
        <v>0</v>
      </c>
      <c r="I134" s="206">
        <f t="shared" si="42"/>
        <v>0</v>
      </c>
      <c r="J134" s="252" t="s">
        <v>4</v>
      </c>
    </row>
    <row r="135" spans="1:11" ht="15" customHeight="1" x14ac:dyDescent="0.25">
      <c r="A135" s="236" t="s">
        <v>23</v>
      </c>
      <c r="B135" s="237"/>
      <c r="C135" s="238"/>
      <c r="D135" s="233"/>
      <c r="E135" s="203"/>
      <c r="F135" s="203"/>
      <c r="G135" s="207"/>
      <c r="H135" s="207"/>
      <c r="I135" s="207"/>
      <c r="J135" s="253"/>
    </row>
    <row r="136" spans="1:11" ht="15" customHeight="1" x14ac:dyDescent="0.25">
      <c r="A136" s="214" t="s">
        <v>24</v>
      </c>
      <c r="B136" s="239"/>
      <c r="C136" s="215"/>
      <c r="D136" s="109">
        <v>2120</v>
      </c>
      <c r="E136" s="107">
        <v>112</v>
      </c>
      <c r="F136" s="107"/>
      <c r="G136" s="108">
        <f>G456+G457+G458</f>
        <v>0</v>
      </c>
      <c r="H136" s="108">
        <f t="shared" ref="H136:I136" si="43">H456+H457+H458</f>
        <v>0</v>
      </c>
      <c r="I136" s="108">
        <f t="shared" si="43"/>
        <v>0</v>
      </c>
      <c r="J136" s="108" t="s">
        <v>4</v>
      </c>
    </row>
    <row r="137" spans="1:11" ht="15" customHeight="1" x14ac:dyDescent="0.25">
      <c r="A137" s="214" t="s">
        <v>25</v>
      </c>
      <c r="B137" s="239"/>
      <c r="C137" s="215"/>
      <c r="D137" s="109">
        <v>2130</v>
      </c>
      <c r="E137" s="107">
        <v>113</v>
      </c>
      <c r="F137" s="107"/>
      <c r="G137" s="108"/>
      <c r="H137" s="108"/>
      <c r="I137" s="108"/>
      <c r="J137" s="108" t="s">
        <v>4</v>
      </c>
    </row>
    <row r="138" spans="1:11" ht="27" customHeight="1" x14ac:dyDescent="0.25">
      <c r="A138" s="214" t="s">
        <v>26</v>
      </c>
      <c r="B138" s="239"/>
      <c r="C138" s="215"/>
      <c r="D138" s="109">
        <v>2140</v>
      </c>
      <c r="E138" s="107">
        <v>119</v>
      </c>
      <c r="F138" s="107"/>
      <c r="G138" s="108">
        <f>G139+G141</f>
        <v>0</v>
      </c>
      <c r="H138" s="108">
        <f t="shared" ref="H138:I138" si="44">H139+H141</f>
        <v>0</v>
      </c>
      <c r="I138" s="108">
        <f t="shared" si="44"/>
        <v>0</v>
      </c>
      <c r="J138" s="108" t="s">
        <v>4</v>
      </c>
    </row>
    <row r="139" spans="1:11" ht="15" customHeight="1" x14ac:dyDescent="0.25">
      <c r="A139" s="240" t="s">
        <v>7</v>
      </c>
      <c r="B139" s="241"/>
      <c r="C139" s="242"/>
      <c r="D139" s="231">
        <v>2141</v>
      </c>
      <c r="E139" s="202">
        <v>119</v>
      </c>
      <c r="F139" s="202">
        <v>213</v>
      </c>
      <c r="G139" s="252">
        <f>G497</f>
        <v>0</v>
      </c>
      <c r="H139" s="252">
        <f t="shared" ref="H139:I139" si="45">H497</f>
        <v>0</v>
      </c>
      <c r="I139" s="252">
        <f t="shared" si="45"/>
        <v>0</v>
      </c>
      <c r="J139" s="252" t="s">
        <v>4</v>
      </c>
    </row>
    <row r="140" spans="1:11" ht="15" customHeight="1" x14ac:dyDescent="0.25">
      <c r="A140" s="236" t="s">
        <v>27</v>
      </c>
      <c r="B140" s="237"/>
      <c r="C140" s="238"/>
      <c r="D140" s="233"/>
      <c r="E140" s="203"/>
      <c r="F140" s="203"/>
      <c r="G140" s="253"/>
      <c r="H140" s="253"/>
      <c r="I140" s="253"/>
      <c r="J140" s="253"/>
    </row>
    <row r="141" spans="1:11" ht="15" customHeight="1" x14ac:dyDescent="0.25">
      <c r="A141" s="214" t="s">
        <v>28</v>
      </c>
      <c r="B141" s="239"/>
      <c r="C141" s="215"/>
      <c r="D141" s="109">
        <v>2142</v>
      </c>
      <c r="E141" s="107">
        <v>119</v>
      </c>
      <c r="F141" s="107"/>
      <c r="G141" s="108"/>
      <c r="H141" s="108"/>
      <c r="I141" s="108"/>
      <c r="J141" s="108" t="s">
        <v>4</v>
      </c>
    </row>
    <row r="142" spans="1:11" ht="15" customHeight="1" x14ac:dyDescent="0.25">
      <c r="A142" s="214" t="s">
        <v>29</v>
      </c>
      <c r="B142" s="239"/>
      <c r="C142" s="215"/>
      <c r="D142" s="109">
        <v>2150</v>
      </c>
      <c r="E142" s="107">
        <v>131</v>
      </c>
      <c r="F142" s="107"/>
      <c r="G142" s="108"/>
      <c r="H142" s="108"/>
      <c r="I142" s="108"/>
      <c r="J142" s="108" t="s">
        <v>4</v>
      </c>
    </row>
    <row r="143" spans="1:11" ht="23.25" customHeight="1" x14ac:dyDescent="0.25">
      <c r="A143" s="214" t="s">
        <v>178</v>
      </c>
      <c r="B143" s="239"/>
      <c r="C143" s="215"/>
      <c r="D143" s="109">
        <v>2160</v>
      </c>
      <c r="E143" s="107">
        <v>134</v>
      </c>
      <c r="F143" s="107"/>
      <c r="G143" s="108"/>
      <c r="H143" s="108"/>
      <c r="I143" s="108"/>
      <c r="J143" s="108" t="s">
        <v>4</v>
      </c>
    </row>
    <row r="144" spans="1:11" ht="15" customHeight="1" x14ac:dyDescent="0.25">
      <c r="A144" s="249" t="s">
        <v>30</v>
      </c>
      <c r="B144" s="250"/>
      <c r="C144" s="251"/>
      <c r="D144" s="109" t="s">
        <v>179</v>
      </c>
      <c r="E144" s="107">
        <v>134</v>
      </c>
      <c r="F144" s="107"/>
      <c r="G144" s="108"/>
      <c r="H144" s="108"/>
      <c r="I144" s="108"/>
      <c r="J144" s="108"/>
    </row>
    <row r="145" spans="1:10" ht="28.5" customHeight="1" x14ac:dyDescent="0.25">
      <c r="A145" s="214" t="s">
        <v>31</v>
      </c>
      <c r="B145" s="239"/>
      <c r="C145" s="215"/>
      <c r="D145" s="109" t="s">
        <v>180</v>
      </c>
      <c r="E145" s="107">
        <v>139</v>
      </c>
      <c r="F145" s="107"/>
      <c r="G145" s="108">
        <f>G146+G148</f>
        <v>0</v>
      </c>
      <c r="H145" s="108">
        <f t="shared" ref="H145:I145" si="46">H146+H148</f>
        <v>0</v>
      </c>
      <c r="I145" s="108">
        <f t="shared" si="46"/>
        <v>0</v>
      </c>
      <c r="J145" s="108" t="s">
        <v>4</v>
      </c>
    </row>
    <row r="146" spans="1:10" ht="15" customHeight="1" x14ac:dyDescent="0.25">
      <c r="A146" s="240" t="s">
        <v>7</v>
      </c>
      <c r="B146" s="241"/>
      <c r="C146" s="242"/>
      <c r="D146" s="231" t="s">
        <v>181</v>
      </c>
      <c r="E146" s="202">
        <v>139</v>
      </c>
      <c r="F146" s="202"/>
      <c r="G146" s="252"/>
      <c r="H146" s="252"/>
      <c r="I146" s="252"/>
      <c r="J146" s="252" t="s">
        <v>4</v>
      </c>
    </row>
    <row r="147" spans="1:10" ht="15" customHeight="1" x14ac:dyDescent="0.25">
      <c r="A147" s="236" t="s">
        <v>32</v>
      </c>
      <c r="B147" s="237"/>
      <c r="C147" s="238"/>
      <c r="D147" s="233"/>
      <c r="E147" s="203"/>
      <c r="F147" s="203"/>
      <c r="G147" s="253"/>
      <c r="H147" s="253"/>
      <c r="I147" s="253"/>
      <c r="J147" s="253"/>
    </row>
    <row r="148" spans="1:10" ht="15" customHeight="1" x14ac:dyDescent="0.25">
      <c r="A148" s="214" t="s">
        <v>33</v>
      </c>
      <c r="B148" s="239"/>
      <c r="C148" s="215"/>
      <c r="D148" s="109">
        <v>2172</v>
      </c>
      <c r="E148" s="107">
        <v>139</v>
      </c>
      <c r="F148" s="107"/>
      <c r="G148" s="108"/>
      <c r="H148" s="108"/>
      <c r="I148" s="108"/>
      <c r="J148" s="108" t="s">
        <v>4</v>
      </c>
    </row>
    <row r="149" spans="1:10" ht="15" customHeight="1" x14ac:dyDescent="0.25">
      <c r="A149" s="214" t="s">
        <v>34</v>
      </c>
      <c r="B149" s="239"/>
      <c r="C149" s="215"/>
      <c r="D149" s="109">
        <v>2200</v>
      </c>
      <c r="E149" s="107">
        <v>300</v>
      </c>
      <c r="F149" s="107"/>
      <c r="G149" s="15">
        <f>G150+G152+G154+G155+G156</f>
        <v>0</v>
      </c>
      <c r="H149" s="15">
        <f>H150+H152+H154+H155+H156</f>
        <v>0</v>
      </c>
      <c r="I149" s="15">
        <f t="shared" ref="I149" si="47">I150+I152+I154+I155+I156</f>
        <v>0</v>
      </c>
      <c r="J149" s="108" t="s">
        <v>4</v>
      </c>
    </row>
    <row r="150" spans="1:10" ht="15" customHeight="1" x14ac:dyDescent="0.25">
      <c r="A150" s="240" t="s">
        <v>7</v>
      </c>
      <c r="B150" s="241"/>
      <c r="C150" s="242"/>
      <c r="D150" s="231">
        <v>2210</v>
      </c>
      <c r="E150" s="202">
        <v>320</v>
      </c>
      <c r="F150" s="202"/>
      <c r="G150" s="252">
        <v>0</v>
      </c>
      <c r="H150" s="252">
        <v>0</v>
      </c>
      <c r="I150" s="252">
        <v>0</v>
      </c>
      <c r="J150" s="252" t="s">
        <v>4</v>
      </c>
    </row>
    <row r="151" spans="1:10" ht="15" customHeight="1" x14ac:dyDescent="0.25">
      <c r="A151" s="236" t="s">
        <v>35</v>
      </c>
      <c r="B151" s="237"/>
      <c r="C151" s="238"/>
      <c r="D151" s="233"/>
      <c r="E151" s="203"/>
      <c r="F151" s="203"/>
      <c r="G151" s="253"/>
      <c r="H151" s="253"/>
      <c r="I151" s="253"/>
      <c r="J151" s="253"/>
    </row>
    <row r="152" spans="1:10" ht="15" customHeight="1" x14ac:dyDescent="0.25">
      <c r="A152" s="240" t="s">
        <v>18</v>
      </c>
      <c r="B152" s="241"/>
      <c r="C152" s="242"/>
      <c r="D152" s="231">
        <v>2211</v>
      </c>
      <c r="E152" s="202">
        <v>321</v>
      </c>
      <c r="F152" s="202"/>
      <c r="G152" s="252">
        <f>G467</f>
        <v>0</v>
      </c>
      <c r="H152" s="252"/>
      <c r="I152" s="252"/>
      <c r="J152" s="252" t="s">
        <v>4</v>
      </c>
    </row>
    <row r="153" spans="1:10" ht="15" customHeight="1" x14ac:dyDescent="0.25">
      <c r="A153" s="236" t="s">
        <v>36</v>
      </c>
      <c r="B153" s="237"/>
      <c r="C153" s="238"/>
      <c r="D153" s="233"/>
      <c r="E153" s="203"/>
      <c r="F153" s="203"/>
      <c r="G153" s="253"/>
      <c r="H153" s="253"/>
      <c r="I153" s="253"/>
      <c r="J153" s="253"/>
    </row>
    <row r="154" spans="1:10" ht="30.75" customHeight="1" x14ac:dyDescent="0.25">
      <c r="A154" s="214" t="s">
        <v>37</v>
      </c>
      <c r="B154" s="239"/>
      <c r="C154" s="215"/>
      <c r="D154" s="109">
        <v>2220</v>
      </c>
      <c r="E154" s="107">
        <v>340</v>
      </c>
      <c r="F154" s="107">
        <v>296</v>
      </c>
      <c r="G154" s="108">
        <f>G515</f>
        <v>0</v>
      </c>
      <c r="H154" s="108">
        <f t="shared" ref="H154:I154" si="48">H515</f>
        <v>0</v>
      </c>
      <c r="I154" s="108">
        <f t="shared" si="48"/>
        <v>0</v>
      </c>
      <c r="J154" s="108" t="s">
        <v>4</v>
      </c>
    </row>
    <row r="155" spans="1:10" ht="29.25" customHeight="1" x14ac:dyDescent="0.25">
      <c r="A155" s="214" t="s">
        <v>38</v>
      </c>
      <c r="B155" s="239"/>
      <c r="C155" s="215"/>
      <c r="D155" s="109">
        <v>2230</v>
      </c>
      <c r="E155" s="107">
        <v>350</v>
      </c>
      <c r="F155" s="107"/>
      <c r="G155" s="108"/>
      <c r="H155" s="108"/>
      <c r="I155" s="108"/>
      <c r="J155" s="108" t="s">
        <v>4</v>
      </c>
    </row>
    <row r="156" spans="1:10" ht="15" customHeight="1" x14ac:dyDescent="0.25">
      <c r="A156" s="214" t="s">
        <v>182</v>
      </c>
      <c r="B156" s="239"/>
      <c r="C156" s="215"/>
      <c r="D156" s="109">
        <v>2240</v>
      </c>
      <c r="E156" s="107">
        <v>360</v>
      </c>
      <c r="F156" s="107">
        <v>296</v>
      </c>
      <c r="G156" s="108">
        <f>G511</f>
        <v>0</v>
      </c>
      <c r="H156" s="108">
        <f t="shared" ref="H156:I156" si="49">H511</f>
        <v>0</v>
      </c>
      <c r="I156" s="108">
        <f t="shared" si="49"/>
        <v>0</v>
      </c>
      <c r="J156" s="108" t="s">
        <v>4</v>
      </c>
    </row>
    <row r="157" spans="1:10" ht="15" customHeight="1" x14ac:dyDescent="0.25">
      <c r="A157" s="214" t="s">
        <v>39</v>
      </c>
      <c r="B157" s="239"/>
      <c r="C157" s="215"/>
      <c r="D157" s="109">
        <v>2300</v>
      </c>
      <c r="E157" s="107">
        <v>850</v>
      </c>
      <c r="F157" s="107"/>
      <c r="G157" s="8">
        <f>G158+G160+G161</f>
        <v>0</v>
      </c>
      <c r="H157" s="8">
        <f t="shared" ref="H157:I157" si="50">H158+H160+H161</f>
        <v>0</v>
      </c>
      <c r="I157" s="8">
        <f t="shared" si="50"/>
        <v>0</v>
      </c>
      <c r="J157" s="108" t="s">
        <v>4</v>
      </c>
    </row>
    <row r="158" spans="1:10" ht="15" customHeight="1" x14ac:dyDescent="0.25">
      <c r="A158" s="240" t="s">
        <v>18</v>
      </c>
      <c r="B158" s="241"/>
      <c r="C158" s="242"/>
      <c r="D158" s="231">
        <v>2310</v>
      </c>
      <c r="E158" s="202">
        <v>851</v>
      </c>
      <c r="F158" s="202"/>
      <c r="G158" s="252"/>
      <c r="H158" s="252"/>
      <c r="I158" s="252"/>
      <c r="J158" s="252" t="s">
        <v>4</v>
      </c>
    </row>
    <row r="159" spans="1:10" ht="15" customHeight="1" x14ac:dyDescent="0.25">
      <c r="A159" s="236" t="s">
        <v>40</v>
      </c>
      <c r="B159" s="237"/>
      <c r="C159" s="238"/>
      <c r="D159" s="233"/>
      <c r="E159" s="203"/>
      <c r="F159" s="203"/>
      <c r="G159" s="253"/>
      <c r="H159" s="253"/>
      <c r="I159" s="253"/>
      <c r="J159" s="253"/>
    </row>
    <row r="160" spans="1:10" ht="27.75" customHeight="1" x14ac:dyDescent="0.25">
      <c r="A160" s="214" t="s">
        <v>41</v>
      </c>
      <c r="B160" s="239"/>
      <c r="C160" s="215"/>
      <c r="D160" s="109">
        <v>2320</v>
      </c>
      <c r="E160" s="107">
        <v>852</v>
      </c>
      <c r="F160" s="107"/>
      <c r="G160" s="108">
        <v>0</v>
      </c>
      <c r="H160" s="108">
        <v>0</v>
      </c>
      <c r="I160" s="108">
        <v>0</v>
      </c>
      <c r="J160" s="108" t="s">
        <v>4</v>
      </c>
    </row>
    <row r="161" spans="1:10" ht="15" customHeight="1" x14ac:dyDescent="0.25">
      <c r="A161" s="214" t="s">
        <v>42</v>
      </c>
      <c r="B161" s="239"/>
      <c r="C161" s="215"/>
      <c r="D161" s="109">
        <v>2330</v>
      </c>
      <c r="E161" s="107">
        <v>853</v>
      </c>
      <c r="F161" s="107"/>
      <c r="G161" s="108">
        <v>0</v>
      </c>
      <c r="H161" s="108">
        <f t="shared" ref="H161:I161" si="51">H476+H474</f>
        <v>0</v>
      </c>
      <c r="I161" s="108">
        <f t="shared" si="51"/>
        <v>0</v>
      </c>
      <c r="J161" s="108" t="s">
        <v>4</v>
      </c>
    </row>
    <row r="162" spans="1:10" ht="15" customHeight="1" x14ac:dyDescent="0.25">
      <c r="A162" s="249" t="s">
        <v>43</v>
      </c>
      <c r="B162" s="250"/>
      <c r="C162" s="251"/>
      <c r="D162" s="109">
        <v>2400</v>
      </c>
      <c r="E162" s="107" t="s">
        <v>4</v>
      </c>
      <c r="F162" s="107"/>
      <c r="G162" s="15">
        <f>SUM(G163:G169)</f>
        <v>0</v>
      </c>
      <c r="H162" s="15">
        <f t="shared" ref="H162:I162" si="52">SUM(H163:H169)</f>
        <v>0</v>
      </c>
      <c r="I162" s="15">
        <f t="shared" si="52"/>
        <v>0</v>
      </c>
      <c r="J162" s="108" t="s">
        <v>4</v>
      </c>
    </row>
    <row r="163" spans="1:10" ht="15" customHeight="1" x14ac:dyDescent="0.25">
      <c r="A163" s="282" t="s">
        <v>18</v>
      </c>
      <c r="B163" s="283"/>
      <c r="C163" s="284"/>
      <c r="D163" s="231">
        <v>2410</v>
      </c>
      <c r="E163" s="231" t="s">
        <v>200</v>
      </c>
      <c r="F163" s="231"/>
      <c r="G163" s="231"/>
      <c r="H163" s="231"/>
      <c r="I163" s="231"/>
      <c r="J163" s="231" t="s">
        <v>4</v>
      </c>
    </row>
    <row r="164" spans="1:10" ht="15" customHeight="1" x14ac:dyDescent="0.25">
      <c r="A164" s="266" t="s">
        <v>198</v>
      </c>
      <c r="B164" s="267"/>
      <c r="C164" s="268"/>
      <c r="D164" s="232"/>
      <c r="E164" s="232"/>
      <c r="F164" s="232"/>
      <c r="G164" s="232"/>
      <c r="H164" s="232"/>
      <c r="I164" s="232"/>
      <c r="J164" s="232"/>
    </row>
    <row r="165" spans="1:10" ht="15" customHeight="1" x14ac:dyDescent="0.25">
      <c r="A165" s="249" t="s">
        <v>199</v>
      </c>
      <c r="B165" s="250"/>
      <c r="C165" s="251"/>
      <c r="D165" s="109" t="s">
        <v>190</v>
      </c>
      <c r="E165" s="109" t="s">
        <v>201</v>
      </c>
      <c r="F165" s="111"/>
      <c r="G165" s="111"/>
      <c r="H165" s="111"/>
      <c r="I165" s="111"/>
      <c r="J165" s="109" t="s">
        <v>4</v>
      </c>
    </row>
    <row r="166" spans="1:10" ht="24" customHeight="1" x14ac:dyDescent="0.25">
      <c r="A166" s="249" t="s">
        <v>192</v>
      </c>
      <c r="B166" s="250"/>
      <c r="C166" s="251"/>
      <c r="D166" s="109" t="s">
        <v>191</v>
      </c>
      <c r="E166" s="109" t="s">
        <v>202</v>
      </c>
      <c r="F166" s="111"/>
      <c r="G166" s="111"/>
      <c r="H166" s="111"/>
      <c r="I166" s="111"/>
      <c r="J166" s="109" t="s">
        <v>4</v>
      </c>
    </row>
    <row r="167" spans="1:10" ht="15" customHeight="1" x14ac:dyDescent="0.25">
      <c r="A167" s="249" t="s">
        <v>44</v>
      </c>
      <c r="B167" s="250"/>
      <c r="C167" s="251"/>
      <c r="D167" s="109" t="s">
        <v>193</v>
      </c>
      <c r="E167" s="109" t="s">
        <v>203</v>
      </c>
      <c r="F167" s="109"/>
      <c r="G167" s="109"/>
      <c r="H167" s="109"/>
      <c r="I167" s="109"/>
      <c r="J167" s="108" t="s">
        <v>4</v>
      </c>
    </row>
    <row r="168" spans="1:10" ht="15" customHeight="1" x14ac:dyDescent="0.25">
      <c r="A168" s="249" t="s">
        <v>45</v>
      </c>
      <c r="B168" s="250"/>
      <c r="C168" s="251"/>
      <c r="D168" s="109" t="s">
        <v>194</v>
      </c>
      <c r="E168" s="107">
        <v>862</v>
      </c>
      <c r="F168" s="107"/>
      <c r="G168" s="108"/>
      <c r="H168" s="108"/>
      <c r="I168" s="108"/>
      <c r="J168" s="108" t="s">
        <v>4</v>
      </c>
    </row>
    <row r="169" spans="1:10" ht="24" customHeight="1" x14ac:dyDescent="0.25">
      <c r="A169" s="249" t="s">
        <v>46</v>
      </c>
      <c r="B169" s="250"/>
      <c r="C169" s="251"/>
      <c r="D169" s="109" t="s">
        <v>195</v>
      </c>
      <c r="E169" s="107">
        <v>863</v>
      </c>
      <c r="F169" s="107"/>
      <c r="G169" s="108"/>
      <c r="H169" s="108"/>
      <c r="I169" s="108"/>
      <c r="J169" s="108" t="s">
        <v>4</v>
      </c>
    </row>
    <row r="170" spans="1:10" ht="24" customHeight="1" x14ac:dyDescent="0.25">
      <c r="A170" s="249" t="s">
        <v>47</v>
      </c>
      <c r="B170" s="250"/>
      <c r="C170" s="251"/>
      <c r="D170" s="109">
        <v>2500</v>
      </c>
      <c r="E170" s="107" t="s">
        <v>4</v>
      </c>
      <c r="F170" s="107"/>
      <c r="G170" s="15">
        <f>G171</f>
        <v>0</v>
      </c>
      <c r="H170" s="15">
        <f t="shared" ref="H170:I170" si="53">H171</f>
        <v>0</v>
      </c>
      <c r="I170" s="15">
        <f t="shared" si="53"/>
        <v>0</v>
      </c>
      <c r="J170" s="108" t="s">
        <v>4</v>
      </c>
    </row>
    <row r="171" spans="1:10" ht="30" customHeight="1" x14ac:dyDescent="0.25">
      <c r="A171" s="249" t="s">
        <v>48</v>
      </c>
      <c r="B171" s="250"/>
      <c r="C171" s="251"/>
      <c r="D171" s="109">
        <v>2520</v>
      </c>
      <c r="E171" s="107">
        <v>831</v>
      </c>
      <c r="F171" s="107"/>
      <c r="G171" s="108">
        <f>G468+G469+G470</f>
        <v>0</v>
      </c>
      <c r="H171" s="108">
        <f t="shared" ref="H171:I171" si="54">H468+H469+H470</f>
        <v>0</v>
      </c>
      <c r="I171" s="108">
        <f t="shared" si="54"/>
        <v>0</v>
      </c>
      <c r="J171" s="108" t="s">
        <v>4</v>
      </c>
    </row>
    <row r="172" spans="1:10" ht="15" customHeight="1" x14ac:dyDescent="0.25">
      <c r="A172" s="216" t="s">
        <v>126</v>
      </c>
      <c r="B172" s="278"/>
      <c r="C172" s="217"/>
      <c r="D172" s="109">
        <v>2600</v>
      </c>
      <c r="E172" s="107" t="s">
        <v>4</v>
      </c>
      <c r="F172" s="107"/>
      <c r="G172" s="8">
        <f>G173+G175+G176+G180+G193+G190</f>
        <v>0</v>
      </c>
      <c r="H172" s="8">
        <f t="shared" ref="H172:I172" si="55">H173+H175+H176+H180+H193+H190</f>
        <v>0</v>
      </c>
      <c r="I172" s="8">
        <f t="shared" si="55"/>
        <v>0</v>
      </c>
      <c r="J172" s="8"/>
    </row>
    <row r="173" spans="1:10" ht="15" customHeight="1" x14ac:dyDescent="0.25">
      <c r="A173" s="240" t="s">
        <v>7</v>
      </c>
      <c r="B173" s="241"/>
      <c r="C173" s="242"/>
      <c r="D173" s="231">
        <v>2610</v>
      </c>
      <c r="E173" s="202">
        <v>241</v>
      </c>
      <c r="F173" s="202"/>
      <c r="G173" s="206"/>
      <c r="H173" s="206"/>
      <c r="I173" s="206"/>
      <c r="J173" s="206"/>
    </row>
    <row r="174" spans="1:10" ht="15" customHeight="1" x14ac:dyDescent="0.25">
      <c r="A174" s="236" t="s">
        <v>49</v>
      </c>
      <c r="B174" s="237"/>
      <c r="C174" s="238"/>
      <c r="D174" s="233"/>
      <c r="E174" s="203"/>
      <c r="F174" s="203"/>
      <c r="G174" s="207"/>
      <c r="H174" s="207"/>
      <c r="I174" s="207"/>
      <c r="J174" s="207"/>
    </row>
    <row r="175" spans="1:10" ht="15" customHeight="1" x14ac:dyDescent="0.25">
      <c r="A175" s="214" t="s">
        <v>50</v>
      </c>
      <c r="B175" s="239"/>
      <c r="C175" s="215"/>
      <c r="D175" s="109">
        <v>2620</v>
      </c>
      <c r="E175" s="107">
        <v>242</v>
      </c>
      <c r="F175" s="107"/>
      <c r="G175" s="9"/>
      <c r="H175" s="9"/>
      <c r="I175" s="9"/>
      <c r="J175" s="9"/>
    </row>
    <row r="176" spans="1:10" ht="15" customHeight="1" x14ac:dyDescent="0.25">
      <c r="A176" s="240" t="s">
        <v>51</v>
      </c>
      <c r="B176" s="241"/>
      <c r="C176" s="242"/>
      <c r="D176" s="231" t="s">
        <v>159</v>
      </c>
      <c r="E176" s="96">
        <v>243</v>
      </c>
      <c r="F176" s="96"/>
      <c r="G176" s="110">
        <f>G177+G179</f>
        <v>0</v>
      </c>
      <c r="H176" s="110">
        <f t="shared" ref="H176" si="56">H177+H179</f>
        <v>0</v>
      </c>
      <c r="I176" s="110">
        <f t="shared" ref="I176" si="57">I177+I179</f>
        <v>0</v>
      </c>
      <c r="J176" s="110"/>
    </row>
    <row r="177" spans="1:10" x14ac:dyDescent="0.25">
      <c r="A177" s="243" t="s">
        <v>158</v>
      </c>
      <c r="B177" s="244"/>
      <c r="C177" s="245"/>
      <c r="D177" s="232"/>
      <c r="E177" s="202">
        <v>243</v>
      </c>
      <c r="F177" s="202">
        <v>225</v>
      </c>
      <c r="G177" s="252">
        <f>G480</f>
        <v>0</v>
      </c>
      <c r="H177" s="252">
        <f t="shared" ref="H177:I177" si="58">H480</f>
        <v>0</v>
      </c>
      <c r="I177" s="252">
        <f t="shared" si="58"/>
        <v>0</v>
      </c>
      <c r="J177" s="252"/>
    </row>
    <row r="178" spans="1:10" ht="15" customHeight="1" x14ac:dyDescent="0.25">
      <c r="A178" s="246" t="s">
        <v>148</v>
      </c>
      <c r="B178" s="247"/>
      <c r="C178" s="248"/>
      <c r="D178" s="232"/>
      <c r="E178" s="203"/>
      <c r="F178" s="203"/>
      <c r="G178" s="253"/>
      <c r="H178" s="253"/>
      <c r="I178" s="253"/>
      <c r="J178" s="253"/>
    </row>
    <row r="179" spans="1:10" ht="15" customHeight="1" x14ac:dyDescent="0.25">
      <c r="A179" s="266" t="s">
        <v>149</v>
      </c>
      <c r="B179" s="267"/>
      <c r="C179" s="268"/>
      <c r="D179" s="233"/>
      <c r="E179" s="107">
        <v>243</v>
      </c>
      <c r="F179" s="107">
        <v>226</v>
      </c>
      <c r="G179" s="108">
        <f>G481</f>
        <v>0</v>
      </c>
      <c r="H179" s="108">
        <f t="shared" ref="H179:I179" si="59">H481</f>
        <v>0</v>
      </c>
      <c r="I179" s="108">
        <f t="shared" si="59"/>
        <v>0</v>
      </c>
      <c r="J179" s="9"/>
    </row>
    <row r="180" spans="1:10" ht="15" customHeight="1" x14ac:dyDescent="0.25">
      <c r="A180" s="240" t="s">
        <v>52</v>
      </c>
      <c r="B180" s="241"/>
      <c r="C180" s="242"/>
      <c r="D180" s="231">
        <v>2640</v>
      </c>
      <c r="E180" s="107">
        <v>244</v>
      </c>
      <c r="F180" s="107"/>
      <c r="G180" s="8">
        <f>G181+G183+G184+G185+G186+G187+G188</f>
        <v>0</v>
      </c>
      <c r="H180" s="8">
        <f t="shared" ref="H180" si="60">H181+H183+H184+H185+H186+H187+H188</f>
        <v>0</v>
      </c>
      <c r="I180" s="8">
        <f t="shared" ref="I180" si="61">I181+I183+I184+I185+I186+I187+I188</f>
        <v>0</v>
      </c>
      <c r="J180" s="8"/>
    </row>
    <row r="181" spans="1:10" x14ac:dyDescent="0.25">
      <c r="A181" s="311" t="s">
        <v>156</v>
      </c>
      <c r="B181" s="312"/>
      <c r="C181" s="313"/>
      <c r="D181" s="232"/>
      <c r="E181" s="202">
        <v>244</v>
      </c>
      <c r="F181" s="202">
        <v>221</v>
      </c>
      <c r="G181" s="252"/>
      <c r="H181" s="252"/>
      <c r="I181" s="252"/>
      <c r="J181" s="252"/>
    </row>
    <row r="182" spans="1:10" ht="15" customHeight="1" x14ac:dyDescent="0.25">
      <c r="A182" s="246" t="s">
        <v>157</v>
      </c>
      <c r="B182" s="247"/>
      <c r="C182" s="248"/>
      <c r="D182" s="232"/>
      <c r="E182" s="203"/>
      <c r="F182" s="203"/>
      <c r="G182" s="253"/>
      <c r="H182" s="253"/>
      <c r="I182" s="253"/>
      <c r="J182" s="253"/>
    </row>
    <row r="183" spans="1:10" ht="15" customHeight="1" x14ac:dyDescent="0.25">
      <c r="A183" s="246" t="s">
        <v>146</v>
      </c>
      <c r="B183" s="247"/>
      <c r="C183" s="248"/>
      <c r="D183" s="232"/>
      <c r="E183" s="107">
        <v>244</v>
      </c>
      <c r="F183" s="107">
        <v>222</v>
      </c>
      <c r="G183" s="9"/>
      <c r="H183" s="9"/>
      <c r="I183" s="9"/>
      <c r="J183" s="9"/>
    </row>
    <row r="184" spans="1:10" ht="15" customHeight="1" x14ac:dyDescent="0.25">
      <c r="A184" s="246" t="s">
        <v>147</v>
      </c>
      <c r="B184" s="247"/>
      <c r="C184" s="248"/>
      <c r="D184" s="232"/>
      <c r="E184" s="107">
        <v>244</v>
      </c>
      <c r="F184" s="107">
        <v>223</v>
      </c>
      <c r="G184" s="9"/>
      <c r="H184" s="9"/>
      <c r="I184" s="9"/>
      <c r="J184" s="9"/>
    </row>
    <row r="185" spans="1:10" ht="15" customHeight="1" x14ac:dyDescent="0.25">
      <c r="A185" s="246" t="s">
        <v>148</v>
      </c>
      <c r="B185" s="247"/>
      <c r="C185" s="248"/>
      <c r="D185" s="232"/>
      <c r="E185" s="107">
        <v>244</v>
      </c>
      <c r="F185" s="107">
        <v>225</v>
      </c>
      <c r="G185" s="108">
        <f>G459+G482+G460+G476</f>
        <v>0</v>
      </c>
      <c r="H185" s="108">
        <f>H459+H482+H460</f>
        <v>0</v>
      </c>
      <c r="I185" s="108">
        <f>I459+I482+I460</f>
        <v>0</v>
      </c>
      <c r="J185" s="9"/>
    </row>
    <row r="186" spans="1:10" ht="15" customHeight="1" x14ac:dyDescent="0.25">
      <c r="A186" s="246" t="s">
        <v>149</v>
      </c>
      <c r="B186" s="247"/>
      <c r="C186" s="248"/>
      <c r="D186" s="232"/>
      <c r="E186" s="107">
        <v>244</v>
      </c>
      <c r="F186" s="107">
        <v>226</v>
      </c>
      <c r="G186" s="108">
        <f>G461+G464+G483+G462+G501+G519+G465+G473+G505+G509+G525</f>
        <v>0</v>
      </c>
      <c r="H186" s="185">
        <f t="shared" ref="H186:I186" si="62">H461+H464+H483+H462+H501+H519+H465+H473+H505+H509+H525</f>
        <v>0</v>
      </c>
      <c r="I186" s="185">
        <f t="shared" si="62"/>
        <v>0</v>
      </c>
      <c r="J186" s="9"/>
    </row>
    <row r="187" spans="1:10" ht="15" customHeight="1" x14ac:dyDescent="0.25">
      <c r="A187" s="246" t="s">
        <v>150</v>
      </c>
      <c r="B187" s="247"/>
      <c r="C187" s="248"/>
      <c r="D187" s="232"/>
      <c r="E187" s="107">
        <v>244</v>
      </c>
      <c r="F187" s="107">
        <v>310</v>
      </c>
      <c r="G187" s="108">
        <f>G492+G488+G466</f>
        <v>0</v>
      </c>
      <c r="H187" s="108">
        <f t="shared" ref="H187:I187" si="63">H492+H488+H466</f>
        <v>0</v>
      </c>
      <c r="I187" s="108">
        <f t="shared" si="63"/>
        <v>0</v>
      </c>
      <c r="J187" s="9"/>
    </row>
    <row r="188" spans="1:10" ht="15" customHeight="1" x14ac:dyDescent="0.25">
      <c r="A188" s="266" t="s">
        <v>151</v>
      </c>
      <c r="B188" s="267"/>
      <c r="C188" s="268"/>
      <c r="D188" s="233"/>
      <c r="E188" s="107">
        <v>244</v>
      </c>
      <c r="F188" s="107">
        <v>340</v>
      </c>
      <c r="G188" s="108">
        <f>G484+G463+G521</f>
        <v>0</v>
      </c>
      <c r="H188" s="108">
        <f>H484+H463+H521+H467</f>
        <v>0</v>
      </c>
      <c r="I188" s="108">
        <f>I484+I463+I521+I467</f>
        <v>0</v>
      </c>
      <c r="J188" s="9"/>
    </row>
    <row r="189" spans="1:10" ht="24.75" customHeight="1" x14ac:dyDescent="0.25">
      <c r="A189" s="214" t="s">
        <v>229</v>
      </c>
      <c r="B189" s="239"/>
      <c r="C189" s="215"/>
      <c r="D189" s="95" t="s">
        <v>224</v>
      </c>
      <c r="E189" s="101">
        <v>246</v>
      </c>
      <c r="F189" s="96"/>
      <c r="G189" s="84"/>
      <c r="H189" s="84"/>
      <c r="I189" s="84"/>
      <c r="J189" s="103"/>
    </row>
    <row r="190" spans="1:10" ht="15" customHeight="1" x14ac:dyDescent="0.25">
      <c r="A190" s="240" t="s">
        <v>226</v>
      </c>
      <c r="B190" s="241"/>
      <c r="C190" s="242"/>
      <c r="D190" s="257" t="s">
        <v>225</v>
      </c>
      <c r="E190" s="101">
        <v>247</v>
      </c>
      <c r="F190" s="96"/>
      <c r="G190" s="84">
        <f>G191</f>
        <v>0</v>
      </c>
      <c r="H190" s="84">
        <f t="shared" ref="H190" si="64">H191</f>
        <v>0</v>
      </c>
      <c r="I190" s="84">
        <f t="shared" ref="I190" si="65">I191</f>
        <v>0</v>
      </c>
      <c r="J190" s="103"/>
    </row>
    <row r="191" spans="1:10" ht="15" customHeight="1" x14ac:dyDescent="0.25">
      <c r="A191" s="246" t="s">
        <v>18</v>
      </c>
      <c r="B191" s="247"/>
      <c r="C191" s="248"/>
      <c r="D191" s="257"/>
      <c r="E191" s="202">
        <v>247</v>
      </c>
      <c r="F191" s="202">
        <v>223</v>
      </c>
      <c r="G191" s="252">
        <f>G474</f>
        <v>0</v>
      </c>
      <c r="H191" s="252"/>
      <c r="I191" s="252"/>
      <c r="J191" s="252"/>
    </row>
    <row r="192" spans="1:10" ht="15" customHeight="1" x14ac:dyDescent="0.25">
      <c r="A192" s="266" t="s">
        <v>147</v>
      </c>
      <c r="B192" s="267"/>
      <c r="C192" s="268"/>
      <c r="D192" s="257"/>
      <c r="E192" s="203"/>
      <c r="F192" s="203"/>
      <c r="G192" s="253"/>
      <c r="H192" s="253"/>
      <c r="I192" s="253"/>
      <c r="J192" s="253"/>
    </row>
    <row r="193" spans="1:11" ht="15" customHeight="1" x14ac:dyDescent="0.25">
      <c r="A193" s="214" t="s">
        <v>53</v>
      </c>
      <c r="B193" s="239"/>
      <c r="C193" s="215"/>
      <c r="D193" s="109" t="s">
        <v>230</v>
      </c>
      <c r="E193" s="107">
        <v>400</v>
      </c>
      <c r="F193" s="107"/>
      <c r="G193" s="15">
        <f>G194+G196</f>
        <v>0</v>
      </c>
      <c r="H193" s="15">
        <f t="shared" ref="H193:I193" si="66">H194+H196</f>
        <v>0</v>
      </c>
      <c r="I193" s="15">
        <f t="shared" si="66"/>
        <v>0</v>
      </c>
      <c r="J193" s="9"/>
    </row>
    <row r="194" spans="1:11" ht="15" customHeight="1" x14ac:dyDescent="0.25">
      <c r="A194" s="240" t="s">
        <v>7</v>
      </c>
      <c r="B194" s="241"/>
      <c r="C194" s="242"/>
      <c r="D194" s="231" t="s">
        <v>231</v>
      </c>
      <c r="E194" s="202">
        <v>406</v>
      </c>
      <c r="F194" s="202"/>
      <c r="G194" s="206"/>
      <c r="H194" s="206"/>
      <c r="I194" s="206"/>
      <c r="J194" s="206"/>
    </row>
    <row r="195" spans="1:11" ht="15" customHeight="1" x14ac:dyDescent="0.25">
      <c r="A195" s="236" t="s">
        <v>54</v>
      </c>
      <c r="B195" s="237"/>
      <c r="C195" s="238"/>
      <c r="D195" s="233"/>
      <c r="E195" s="203"/>
      <c r="F195" s="203"/>
      <c r="G195" s="207"/>
      <c r="H195" s="207"/>
      <c r="I195" s="207"/>
      <c r="J195" s="207"/>
    </row>
    <row r="196" spans="1:11" ht="15" customHeight="1" x14ac:dyDescent="0.25">
      <c r="A196" s="214" t="s">
        <v>55</v>
      </c>
      <c r="B196" s="239"/>
      <c r="C196" s="215"/>
      <c r="D196" s="109" t="s">
        <v>232</v>
      </c>
      <c r="E196" s="107">
        <v>407</v>
      </c>
      <c r="F196" s="107"/>
      <c r="G196" s="9"/>
      <c r="H196" s="9"/>
      <c r="I196" s="9"/>
      <c r="J196" s="9"/>
    </row>
    <row r="197" spans="1:11" ht="15" customHeight="1" x14ac:dyDescent="0.25">
      <c r="A197" s="335" t="s">
        <v>127</v>
      </c>
      <c r="B197" s="336"/>
      <c r="C197" s="337"/>
      <c r="D197" s="7" t="s">
        <v>130</v>
      </c>
      <c r="E197" s="4">
        <v>100</v>
      </c>
      <c r="F197" s="4"/>
      <c r="G197" s="8">
        <f>G198+G200+G201</f>
        <v>0</v>
      </c>
      <c r="H197" s="8">
        <f t="shared" ref="H197:I197" si="67">H198+H200+H201</f>
        <v>0</v>
      </c>
      <c r="I197" s="8">
        <f t="shared" si="67"/>
        <v>0</v>
      </c>
      <c r="J197" s="14" t="s">
        <v>4</v>
      </c>
    </row>
    <row r="198" spans="1:11" ht="15" customHeight="1" x14ac:dyDescent="0.25">
      <c r="A198" s="317" t="s">
        <v>7</v>
      </c>
      <c r="B198" s="318"/>
      <c r="C198" s="319"/>
      <c r="D198" s="231" t="s">
        <v>131</v>
      </c>
      <c r="E198" s="202"/>
      <c r="F198" s="202"/>
      <c r="G198" s="206"/>
      <c r="H198" s="206"/>
      <c r="I198" s="206"/>
      <c r="J198" s="252" t="s">
        <v>4</v>
      </c>
    </row>
    <row r="199" spans="1:11" ht="15" customHeight="1" x14ac:dyDescent="0.25">
      <c r="A199" s="338" t="s">
        <v>121</v>
      </c>
      <c r="B199" s="339"/>
      <c r="C199" s="340"/>
      <c r="D199" s="233"/>
      <c r="E199" s="203"/>
      <c r="F199" s="203"/>
      <c r="G199" s="207"/>
      <c r="H199" s="207"/>
      <c r="I199" s="207"/>
      <c r="J199" s="253"/>
    </row>
    <row r="200" spans="1:11" ht="15" customHeight="1" x14ac:dyDescent="0.25">
      <c r="A200" s="323" t="s">
        <v>123</v>
      </c>
      <c r="B200" s="324"/>
      <c r="C200" s="325"/>
      <c r="D200" s="109" t="s">
        <v>132</v>
      </c>
      <c r="E200" s="107"/>
      <c r="F200" s="107"/>
      <c r="G200" s="9"/>
      <c r="H200" s="9"/>
      <c r="I200" s="9"/>
      <c r="J200" s="108" t="s">
        <v>4</v>
      </c>
    </row>
    <row r="201" spans="1:11" ht="15" customHeight="1" x14ac:dyDescent="0.25">
      <c r="A201" s="323" t="s">
        <v>124</v>
      </c>
      <c r="B201" s="324"/>
      <c r="C201" s="325"/>
      <c r="D201" s="109" t="s">
        <v>133</v>
      </c>
      <c r="E201" s="107"/>
      <c r="F201" s="107"/>
      <c r="G201" s="9"/>
      <c r="H201" s="9"/>
      <c r="I201" s="9"/>
      <c r="J201" s="108" t="s">
        <v>4</v>
      </c>
    </row>
    <row r="202" spans="1:11" ht="15" customHeight="1" x14ac:dyDescent="0.25">
      <c r="A202" s="335" t="s">
        <v>125</v>
      </c>
      <c r="B202" s="336"/>
      <c r="C202" s="337"/>
      <c r="D202" s="7" t="s">
        <v>134</v>
      </c>
      <c r="E202" s="4" t="s">
        <v>4</v>
      </c>
      <c r="F202" s="4"/>
      <c r="G202" s="8">
        <f>G203</f>
        <v>0</v>
      </c>
      <c r="H202" s="8">
        <f t="shared" ref="H202:I202" si="68">H203</f>
        <v>0</v>
      </c>
      <c r="I202" s="8">
        <f t="shared" si="68"/>
        <v>0</v>
      </c>
      <c r="J202" s="14" t="s">
        <v>4</v>
      </c>
    </row>
    <row r="203" spans="1:11" ht="15" customHeight="1" x14ac:dyDescent="0.25">
      <c r="A203" s="326" t="s">
        <v>18</v>
      </c>
      <c r="B203" s="327"/>
      <c r="C203" s="328"/>
      <c r="D203" s="231" t="s">
        <v>135</v>
      </c>
      <c r="E203" s="202">
        <v>610</v>
      </c>
      <c r="F203" s="202"/>
      <c r="G203" s="206"/>
      <c r="H203" s="206"/>
      <c r="I203" s="206"/>
      <c r="J203" s="252" t="s">
        <v>4</v>
      </c>
    </row>
    <row r="204" spans="1:11" ht="15" customHeight="1" x14ac:dyDescent="0.25">
      <c r="A204" s="329" t="s">
        <v>56</v>
      </c>
      <c r="B204" s="330"/>
      <c r="C204" s="331"/>
      <c r="D204" s="233"/>
      <c r="E204" s="203"/>
      <c r="F204" s="203"/>
      <c r="G204" s="207"/>
      <c r="H204" s="207"/>
      <c r="I204" s="207"/>
      <c r="J204" s="253"/>
    </row>
    <row r="205" spans="1:11" ht="30.75" customHeight="1" x14ac:dyDescent="0.3">
      <c r="A205" s="308" t="s">
        <v>58</v>
      </c>
      <c r="B205" s="309"/>
      <c r="C205" s="310"/>
      <c r="D205" s="26"/>
      <c r="E205" s="23"/>
      <c r="F205" s="23"/>
      <c r="G205" s="25">
        <f>G206+G224+G232+G237+G245+G247+G268</f>
        <v>0</v>
      </c>
      <c r="H205" s="25">
        <f>H206+H224+H232+H237+H245+H247+H268</f>
        <v>0</v>
      </c>
      <c r="I205" s="25">
        <f>I206+I224+I232+I237+I245+I247+I268</f>
        <v>0</v>
      </c>
      <c r="J205" s="24"/>
      <c r="K205" s="132" t="s">
        <v>154</v>
      </c>
    </row>
    <row r="206" spans="1:11" ht="15" customHeight="1" x14ac:dyDescent="0.25">
      <c r="A206" s="240" t="s">
        <v>7</v>
      </c>
      <c r="B206" s="241"/>
      <c r="C206" s="242"/>
      <c r="D206" s="231">
        <v>2100</v>
      </c>
      <c r="E206" s="202" t="s">
        <v>4</v>
      </c>
      <c r="F206" s="202"/>
      <c r="G206" s="255">
        <f>G208+G211+G212+G213+G217+G218+G220+G219+G221</f>
        <v>0</v>
      </c>
      <c r="H206" s="255">
        <f t="shared" ref="H206:I206" si="69">H208+H211+H212+H213+H217+H218+H220+H219+H221</f>
        <v>0</v>
      </c>
      <c r="I206" s="255">
        <f t="shared" si="69"/>
        <v>0</v>
      </c>
      <c r="J206" s="252" t="s">
        <v>4</v>
      </c>
    </row>
    <row r="207" spans="1:11" ht="15" customHeight="1" x14ac:dyDescent="0.25">
      <c r="A207" s="236" t="s">
        <v>22</v>
      </c>
      <c r="B207" s="237"/>
      <c r="C207" s="238"/>
      <c r="D207" s="233"/>
      <c r="E207" s="203"/>
      <c r="F207" s="203"/>
      <c r="G207" s="256"/>
      <c r="H207" s="256"/>
      <c r="I207" s="256"/>
      <c r="J207" s="253"/>
    </row>
    <row r="208" spans="1:11" ht="15" customHeight="1" x14ac:dyDescent="0.25">
      <c r="A208" s="240" t="s">
        <v>7</v>
      </c>
      <c r="B208" s="241"/>
      <c r="C208" s="242"/>
      <c r="D208" s="231">
        <v>2110</v>
      </c>
      <c r="E208" s="202">
        <v>111</v>
      </c>
      <c r="F208" s="202"/>
      <c r="G208" s="252">
        <f>G531+G532+G610+G581</f>
        <v>0</v>
      </c>
      <c r="H208" s="252">
        <f t="shared" ref="H208:I208" si="70">H531+H532+H610+H581</f>
        <v>0</v>
      </c>
      <c r="I208" s="252">
        <f t="shared" si="70"/>
        <v>0</v>
      </c>
      <c r="J208" s="252" t="s">
        <v>4</v>
      </c>
    </row>
    <row r="209" spans="1:10" ht="15" customHeight="1" x14ac:dyDescent="0.25">
      <c r="A209" s="236" t="s">
        <v>23</v>
      </c>
      <c r="B209" s="237"/>
      <c r="C209" s="238"/>
      <c r="D209" s="233"/>
      <c r="E209" s="203"/>
      <c r="F209" s="203"/>
      <c r="G209" s="253"/>
      <c r="H209" s="253"/>
      <c r="I209" s="253"/>
      <c r="J209" s="253"/>
    </row>
    <row r="210" spans="1:10" ht="15" customHeight="1" x14ac:dyDescent="0.25">
      <c r="A210" s="214" t="s">
        <v>239</v>
      </c>
      <c r="B210" s="239"/>
      <c r="C210" s="215"/>
      <c r="D210" s="106" t="s">
        <v>238</v>
      </c>
      <c r="E210" s="97">
        <v>211</v>
      </c>
      <c r="F210" s="97"/>
      <c r="G210" s="180"/>
      <c r="H210" s="180"/>
      <c r="I210" s="180"/>
      <c r="J210" s="99"/>
    </row>
    <row r="211" spans="1:10" ht="15" customHeight="1" x14ac:dyDescent="0.25">
      <c r="A211" s="214" t="s">
        <v>24</v>
      </c>
      <c r="B211" s="239"/>
      <c r="C211" s="215"/>
      <c r="D211" s="109">
        <v>2120</v>
      </c>
      <c r="E211" s="107">
        <v>112</v>
      </c>
      <c r="F211" s="107"/>
      <c r="G211" s="108">
        <f>G533+G534+G535+G582+G583+G584+G536+G611+G612</f>
        <v>0</v>
      </c>
      <c r="H211" s="108">
        <f t="shared" ref="H211:I211" si="71">H533+H534+H535+H582+H583+H584+H536+H611+H612</f>
        <v>0</v>
      </c>
      <c r="I211" s="108">
        <f t="shared" si="71"/>
        <v>0</v>
      </c>
      <c r="J211" s="108" t="s">
        <v>4</v>
      </c>
    </row>
    <row r="212" spans="1:10" ht="15" customHeight="1" x14ac:dyDescent="0.25">
      <c r="A212" s="214" t="s">
        <v>25</v>
      </c>
      <c r="B212" s="239"/>
      <c r="C212" s="215"/>
      <c r="D212" s="109">
        <v>2130</v>
      </c>
      <c r="E212" s="107">
        <v>113</v>
      </c>
      <c r="F212" s="107"/>
      <c r="G212" s="9">
        <f>G537</f>
        <v>0</v>
      </c>
      <c r="H212" s="9">
        <f t="shared" ref="H212:I212" si="72">H537</f>
        <v>0</v>
      </c>
      <c r="I212" s="9">
        <f t="shared" si="72"/>
        <v>0</v>
      </c>
      <c r="J212" s="108" t="s">
        <v>4</v>
      </c>
    </row>
    <row r="213" spans="1:10" ht="33.75" customHeight="1" x14ac:dyDescent="0.25">
      <c r="A213" s="214" t="s">
        <v>26</v>
      </c>
      <c r="B213" s="239"/>
      <c r="C213" s="215"/>
      <c r="D213" s="109">
        <v>2140</v>
      </c>
      <c r="E213" s="107">
        <v>119</v>
      </c>
      <c r="F213" s="107"/>
      <c r="G213" s="8">
        <f>G214+G216</f>
        <v>0</v>
      </c>
      <c r="H213" s="8">
        <f t="shared" ref="H213" si="73">H214+H216</f>
        <v>0</v>
      </c>
      <c r="I213" s="8">
        <f t="shared" ref="I213" si="74">I214+I216</f>
        <v>0</v>
      </c>
      <c r="J213" s="108" t="s">
        <v>4</v>
      </c>
    </row>
    <row r="214" spans="1:10" ht="15" customHeight="1" x14ac:dyDescent="0.25">
      <c r="A214" s="240" t="s">
        <v>7</v>
      </c>
      <c r="B214" s="241"/>
      <c r="C214" s="242"/>
      <c r="D214" s="231">
        <v>2141</v>
      </c>
      <c r="E214" s="202">
        <v>119</v>
      </c>
      <c r="F214" s="202"/>
      <c r="G214" s="252">
        <f>G538+G613+G585</f>
        <v>0</v>
      </c>
      <c r="H214" s="252">
        <f t="shared" ref="H214:I214" si="75">H538+H613+H585</f>
        <v>0</v>
      </c>
      <c r="I214" s="252">
        <f t="shared" si="75"/>
        <v>0</v>
      </c>
      <c r="J214" s="252" t="s">
        <v>4</v>
      </c>
    </row>
    <row r="215" spans="1:10" ht="15" customHeight="1" x14ac:dyDescent="0.25">
      <c r="A215" s="236" t="s">
        <v>27</v>
      </c>
      <c r="B215" s="237"/>
      <c r="C215" s="238"/>
      <c r="D215" s="233"/>
      <c r="E215" s="203"/>
      <c r="F215" s="203"/>
      <c r="G215" s="253"/>
      <c r="H215" s="253"/>
      <c r="I215" s="253"/>
      <c r="J215" s="253"/>
    </row>
    <row r="216" spans="1:10" ht="15" customHeight="1" x14ac:dyDescent="0.25">
      <c r="A216" s="214" t="s">
        <v>28</v>
      </c>
      <c r="B216" s="239"/>
      <c r="C216" s="215"/>
      <c r="D216" s="109">
        <v>2142</v>
      </c>
      <c r="E216" s="107">
        <v>119</v>
      </c>
      <c r="F216" s="107"/>
      <c r="G216" s="9"/>
      <c r="H216" s="9"/>
      <c r="I216" s="9"/>
      <c r="J216" s="108" t="s">
        <v>4</v>
      </c>
    </row>
    <row r="217" spans="1:10" ht="15" customHeight="1" x14ac:dyDescent="0.25">
      <c r="A217" s="214" t="s">
        <v>29</v>
      </c>
      <c r="B217" s="239"/>
      <c r="C217" s="215"/>
      <c r="D217" s="109">
        <v>2150</v>
      </c>
      <c r="E217" s="107">
        <v>131</v>
      </c>
      <c r="F217" s="107"/>
      <c r="G217" s="108"/>
      <c r="H217" s="108"/>
      <c r="I217" s="108"/>
      <c r="J217" s="108" t="s">
        <v>4</v>
      </c>
    </row>
    <row r="218" spans="1:10" ht="23.25" customHeight="1" x14ac:dyDescent="0.25">
      <c r="A218" s="214" t="s">
        <v>178</v>
      </c>
      <c r="B218" s="239"/>
      <c r="C218" s="215"/>
      <c r="D218" s="109">
        <v>2160</v>
      </c>
      <c r="E218" s="107">
        <v>134</v>
      </c>
      <c r="F218" s="107"/>
      <c r="G218" s="108"/>
      <c r="H218" s="108"/>
      <c r="I218" s="108"/>
      <c r="J218" s="108" t="s">
        <v>4</v>
      </c>
    </row>
    <row r="219" spans="1:10" ht="15" customHeight="1" x14ac:dyDescent="0.25">
      <c r="A219" s="214" t="s">
        <v>30</v>
      </c>
      <c r="B219" s="239"/>
      <c r="C219" s="215"/>
      <c r="D219" s="109" t="s">
        <v>179</v>
      </c>
      <c r="E219" s="107">
        <v>134</v>
      </c>
      <c r="F219" s="107"/>
      <c r="G219" s="108"/>
      <c r="H219" s="108"/>
      <c r="I219" s="108"/>
      <c r="J219" s="108" t="s">
        <v>4</v>
      </c>
    </row>
    <row r="220" spans="1:10" ht="28.5" customHeight="1" x14ac:dyDescent="0.25">
      <c r="A220" s="214" t="s">
        <v>31</v>
      </c>
      <c r="B220" s="239"/>
      <c r="C220" s="215"/>
      <c r="D220" s="109" t="s">
        <v>180</v>
      </c>
      <c r="E220" s="107">
        <v>139</v>
      </c>
      <c r="F220" s="107"/>
      <c r="G220" s="15">
        <f>G221+G223</f>
        <v>0</v>
      </c>
      <c r="H220" s="15">
        <f t="shared" ref="H220" si="76">H221+H223</f>
        <v>0</v>
      </c>
      <c r="I220" s="15">
        <f t="shared" ref="I220" si="77">I221+I223</f>
        <v>0</v>
      </c>
      <c r="J220" s="108" t="s">
        <v>4</v>
      </c>
    </row>
    <row r="221" spans="1:10" ht="15" customHeight="1" x14ac:dyDescent="0.25">
      <c r="A221" s="240" t="s">
        <v>7</v>
      </c>
      <c r="B221" s="241"/>
      <c r="C221" s="242"/>
      <c r="D221" s="231" t="s">
        <v>181</v>
      </c>
      <c r="E221" s="202">
        <v>139</v>
      </c>
      <c r="F221" s="202"/>
      <c r="G221" s="252"/>
      <c r="H221" s="252"/>
      <c r="I221" s="252"/>
      <c r="J221" s="252" t="s">
        <v>4</v>
      </c>
    </row>
    <row r="222" spans="1:10" ht="15" customHeight="1" x14ac:dyDescent="0.25">
      <c r="A222" s="236" t="s">
        <v>32</v>
      </c>
      <c r="B222" s="237"/>
      <c r="C222" s="238"/>
      <c r="D222" s="233"/>
      <c r="E222" s="203"/>
      <c r="F222" s="203"/>
      <c r="G222" s="253"/>
      <c r="H222" s="253"/>
      <c r="I222" s="253"/>
      <c r="J222" s="253"/>
    </row>
    <row r="223" spans="1:10" ht="15" customHeight="1" x14ac:dyDescent="0.25">
      <c r="A223" s="214" t="s">
        <v>33</v>
      </c>
      <c r="B223" s="239"/>
      <c r="C223" s="215"/>
      <c r="D223" s="109">
        <v>2172</v>
      </c>
      <c r="E223" s="107">
        <v>139</v>
      </c>
      <c r="F223" s="107"/>
      <c r="G223" s="108"/>
      <c r="H223" s="108"/>
      <c r="I223" s="108"/>
      <c r="J223" s="108" t="s">
        <v>4</v>
      </c>
    </row>
    <row r="224" spans="1:10" ht="15" customHeight="1" x14ac:dyDescent="0.25">
      <c r="A224" s="214" t="s">
        <v>34</v>
      </c>
      <c r="B224" s="239"/>
      <c r="C224" s="215"/>
      <c r="D224" s="109">
        <v>2200</v>
      </c>
      <c r="E224" s="107">
        <v>300</v>
      </c>
      <c r="F224" s="107"/>
      <c r="G224" s="15">
        <f>G227+G229+G230+G231</f>
        <v>0</v>
      </c>
      <c r="H224" s="15">
        <f t="shared" ref="H224:I224" si="78">H227+H229+H230+H231</f>
        <v>0</v>
      </c>
      <c r="I224" s="15">
        <f t="shared" si="78"/>
        <v>0</v>
      </c>
      <c r="J224" s="108" t="s">
        <v>4</v>
      </c>
    </row>
    <row r="225" spans="1:10" ht="15" customHeight="1" x14ac:dyDescent="0.25">
      <c r="A225" s="240" t="s">
        <v>7</v>
      </c>
      <c r="B225" s="241"/>
      <c r="C225" s="242"/>
      <c r="D225" s="231">
        <v>2210</v>
      </c>
      <c r="E225" s="202">
        <v>320</v>
      </c>
      <c r="F225" s="202"/>
      <c r="G225" s="252">
        <f>G227+G229+G230+G231</f>
        <v>0</v>
      </c>
      <c r="H225" s="252">
        <f>H227+H229+H230+H231</f>
        <v>0</v>
      </c>
      <c r="I225" s="252">
        <f t="shared" ref="I225" si="79">I227+I229+I230+I231</f>
        <v>0</v>
      </c>
      <c r="J225" s="252" t="s">
        <v>4</v>
      </c>
    </row>
    <row r="226" spans="1:10" ht="15" customHeight="1" x14ac:dyDescent="0.25">
      <c r="A226" s="236" t="s">
        <v>35</v>
      </c>
      <c r="B226" s="237"/>
      <c r="C226" s="238"/>
      <c r="D226" s="233"/>
      <c r="E226" s="203"/>
      <c r="F226" s="203"/>
      <c r="G226" s="253"/>
      <c r="H226" s="253"/>
      <c r="I226" s="253"/>
      <c r="J226" s="253"/>
    </row>
    <row r="227" spans="1:10" ht="15" customHeight="1" x14ac:dyDescent="0.25">
      <c r="A227" s="240" t="s">
        <v>18</v>
      </c>
      <c r="B227" s="241"/>
      <c r="C227" s="242"/>
      <c r="D227" s="231">
        <v>2211</v>
      </c>
      <c r="E227" s="202">
        <v>321</v>
      </c>
      <c r="F227" s="202"/>
      <c r="G227" s="252">
        <f>G548</f>
        <v>0</v>
      </c>
      <c r="H227" s="252">
        <f t="shared" ref="H227:I227" si="80">H548</f>
        <v>0</v>
      </c>
      <c r="I227" s="252">
        <f t="shared" si="80"/>
        <v>0</v>
      </c>
      <c r="J227" s="252" t="s">
        <v>4</v>
      </c>
    </row>
    <row r="228" spans="1:10" ht="15" customHeight="1" x14ac:dyDescent="0.25">
      <c r="A228" s="236" t="s">
        <v>36</v>
      </c>
      <c r="B228" s="237"/>
      <c r="C228" s="238"/>
      <c r="D228" s="233"/>
      <c r="E228" s="203"/>
      <c r="F228" s="203"/>
      <c r="G228" s="253"/>
      <c r="H228" s="253"/>
      <c r="I228" s="253"/>
      <c r="J228" s="253"/>
    </row>
    <row r="229" spans="1:10" ht="27.75" customHeight="1" x14ac:dyDescent="0.25">
      <c r="A229" s="214" t="s">
        <v>37</v>
      </c>
      <c r="B229" s="239"/>
      <c r="C229" s="215"/>
      <c r="D229" s="109">
        <v>2220</v>
      </c>
      <c r="E229" s="107">
        <v>340</v>
      </c>
      <c r="F229" s="107"/>
      <c r="G229" s="108"/>
      <c r="H229" s="108"/>
      <c r="I229" s="108"/>
      <c r="J229" s="108" t="s">
        <v>4</v>
      </c>
    </row>
    <row r="230" spans="1:10" ht="27.75" customHeight="1" x14ac:dyDescent="0.25">
      <c r="A230" s="214" t="s">
        <v>38</v>
      </c>
      <c r="B230" s="239"/>
      <c r="C230" s="215"/>
      <c r="D230" s="109">
        <v>2230</v>
      </c>
      <c r="E230" s="107">
        <v>350</v>
      </c>
      <c r="F230" s="107"/>
      <c r="G230" s="108">
        <f>G549</f>
        <v>0</v>
      </c>
      <c r="H230" s="189">
        <f t="shared" ref="H230:I230" si="81">H549</f>
        <v>0</v>
      </c>
      <c r="I230" s="189">
        <f t="shared" si="81"/>
        <v>0</v>
      </c>
      <c r="J230" s="108" t="s">
        <v>4</v>
      </c>
    </row>
    <row r="231" spans="1:10" ht="15" customHeight="1" x14ac:dyDescent="0.25">
      <c r="A231" s="214" t="s">
        <v>182</v>
      </c>
      <c r="B231" s="239"/>
      <c r="C231" s="215"/>
      <c r="D231" s="109">
        <v>2240</v>
      </c>
      <c r="E231" s="107">
        <v>360</v>
      </c>
      <c r="F231" s="107"/>
      <c r="G231" s="108"/>
      <c r="H231" s="108"/>
      <c r="I231" s="108"/>
      <c r="J231" s="108" t="s">
        <v>4</v>
      </c>
    </row>
    <row r="232" spans="1:10" ht="15" customHeight="1" x14ac:dyDescent="0.25">
      <c r="A232" s="214" t="s">
        <v>39</v>
      </c>
      <c r="B232" s="239"/>
      <c r="C232" s="215"/>
      <c r="D232" s="109">
        <v>2300</v>
      </c>
      <c r="E232" s="107">
        <v>850</v>
      </c>
      <c r="F232" s="107"/>
      <c r="G232" s="8">
        <f>G233+G235+G236</f>
        <v>0</v>
      </c>
      <c r="H232" s="8">
        <f t="shared" ref="H232" si="82">H233+H235+H236</f>
        <v>0</v>
      </c>
      <c r="I232" s="8">
        <f t="shared" ref="I232" si="83">I233+I235+I236</f>
        <v>0</v>
      </c>
      <c r="J232" s="108" t="s">
        <v>4</v>
      </c>
    </row>
    <row r="233" spans="1:10" ht="15" customHeight="1" x14ac:dyDescent="0.25">
      <c r="A233" s="240" t="s">
        <v>18</v>
      </c>
      <c r="B233" s="241"/>
      <c r="C233" s="242"/>
      <c r="D233" s="231">
        <v>2310</v>
      </c>
      <c r="E233" s="202">
        <v>851</v>
      </c>
      <c r="F233" s="202"/>
      <c r="G233" s="252">
        <f>G554</f>
        <v>0</v>
      </c>
      <c r="H233" s="252">
        <f t="shared" ref="H233:I233" si="84">H554</f>
        <v>0</v>
      </c>
      <c r="I233" s="252">
        <f t="shared" si="84"/>
        <v>0</v>
      </c>
      <c r="J233" s="252" t="s">
        <v>4</v>
      </c>
    </row>
    <row r="234" spans="1:10" ht="15" customHeight="1" x14ac:dyDescent="0.25">
      <c r="A234" s="236" t="s">
        <v>40</v>
      </c>
      <c r="B234" s="237"/>
      <c r="C234" s="238"/>
      <c r="D234" s="233"/>
      <c r="E234" s="203"/>
      <c r="F234" s="203"/>
      <c r="G234" s="253"/>
      <c r="H234" s="253"/>
      <c r="I234" s="253"/>
      <c r="J234" s="253"/>
    </row>
    <row r="235" spans="1:10" ht="24.75" customHeight="1" x14ac:dyDescent="0.25">
      <c r="A235" s="214" t="s">
        <v>41</v>
      </c>
      <c r="B235" s="239"/>
      <c r="C235" s="215"/>
      <c r="D235" s="109">
        <v>2320</v>
      </c>
      <c r="E235" s="107">
        <v>852</v>
      </c>
      <c r="F235" s="107"/>
      <c r="G235" s="108">
        <f>G553+G594</f>
        <v>0</v>
      </c>
      <c r="H235" s="108">
        <f t="shared" ref="H235:I235" si="85">H553+H594</f>
        <v>0</v>
      </c>
      <c r="I235" s="108">
        <f t="shared" si="85"/>
        <v>0</v>
      </c>
      <c r="J235" s="108" t="s">
        <v>4</v>
      </c>
    </row>
    <row r="236" spans="1:10" ht="15" customHeight="1" x14ac:dyDescent="0.25">
      <c r="A236" s="214" t="s">
        <v>42</v>
      </c>
      <c r="B236" s="239"/>
      <c r="C236" s="215"/>
      <c r="D236" s="109">
        <v>2330</v>
      </c>
      <c r="E236" s="107">
        <v>853</v>
      </c>
      <c r="F236" s="107"/>
      <c r="G236" s="108">
        <f>G555+G557+G558+G559+G595+G597+G598+G596+G556</f>
        <v>0</v>
      </c>
      <c r="H236" s="108">
        <f t="shared" ref="H236:I236" si="86">H555+H557+H558+H559+H595+H597+H598+H596+H556</f>
        <v>0</v>
      </c>
      <c r="I236" s="108">
        <f t="shared" si="86"/>
        <v>0</v>
      </c>
      <c r="J236" s="108" t="s">
        <v>4</v>
      </c>
    </row>
    <row r="237" spans="1:10" ht="15" customHeight="1" x14ac:dyDescent="0.25">
      <c r="A237" s="249" t="s">
        <v>43</v>
      </c>
      <c r="B237" s="250"/>
      <c r="C237" s="251"/>
      <c r="D237" s="109">
        <v>2400</v>
      </c>
      <c r="E237" s="107" t="s">
        <v>4</v>
      </c>
      <c r="F237" s="107"/>
      <c r="G237" s="15">
        <f>SUM(G238:G244)</f>
        <v>0</v>
      </c>
      <c r="H237" s="15">
        <f t="shared" ref="H237:I237" si="87">SUM(H238:H244)</f>
        <v>0</v>
      </c>
      <c r="I237" s="15">
        <f t="shared" si="87"/>
        <v>0</v>
      </c>
      <c r="J237" s="108" t="s">
        <v>4</v>
      </c>
    </row>
    <row r="238" spans="1:10" ht="15" customHeight="1" x14ac:dyDescent="0.25">
      <c r="A238" s="249" t="s">
        <v>18</v>
      </c>
      <c r="B238" s="250"/>
      <c r="C238" s="251"/>
      <c r="D238" s="254">
        <v>2410</v>
      </c>
      <c r="E238" s="254" t="s">
        <v>200</v>
      </c>
      <c r="F238" s="254"/>
      <c r="G238" s="254"/>
      <c r="H238" s="254"/>
      <c r="I238" s="254"/>
      <c r="J238" s="254" t="s">
        <v>4</v>
      </c>
    </row>
    <row r="239" spans="1:10" ht="15" customHeight="1" x14ac:dyDescent="0.25">
      <c r="A239" s="249" t="s">
        <v>198</v>
      </c>
      <c r="B239" s="250"/>
      <c r="C239" s="251"/>
      <c r="D239" s="254"/>
      <c r="E239" s="254"/>
      <c r="F239" s="254"/>
      <c r="G239" s="254"/>
      <c r="H239" s="254"/>
      <c r="I239" s="254"/>
      <c r="J239" s="254"/>
    </row>
    <row r="240" spans="1:10" ht="15" customHeight="1" x14ac:dyDescent="0.25">
      <c r="A240" s="249" t="s">
        <v>199</v>
      </c>
      <c r="B240" s="250"/>
      <c r="C240" s="251"/>
      <c r="D240" s="109" t="s">
        <v>190</v>
      </c>
      <c r="E240" s="109" t="s">
        <v>204</v>
      </c>
      <c r="F240" s="111"/>
      <c r="G240" s="111"/>
      <c r="H240" s="111"/>
      <c r="I240" s="111"/>
      <c r="J240" s="109" t="s">
        <v>4</v>
      </c>
    </row>
    <row r="241" spans="1:10" ht="24" customHeight="1" x14ac:dyDescent="0.25">
      <c r="A241" s="249" t="s">
        <v>192</v>
      </c>
      <c r="B241" s="250"/>
      <c r="C241" s="251"/>
      <c r="D241" s="109" t="s">
        <v>191</v>
      </c>
      <c r="E241" s="109" t="s">
        <v>202</v>
      </c>
      <c r="F241" s="111"/>
      <c r="G241" s="111"/>
      <c r="H241" s="111"/>
      <c r="I241" s="111"/>
      <c r="J241" s="109" t="s">
        <v>4</v>
      </c>
    </row>
    <row r="242" spans="1:10" ht="15" customHeight="1" x14ac:dyDescent="0.25">
      <c r="A242" s="249" t="s">
        <v>44</v>
      </c>
      <c r="B242" s="250"/>
      <c r="C242" s="251"/>
      <c r="D242" s="109" t="s">
        <v>193</v>
      </c>
      <c r="E242" s="109" t="s">
        <v>203</v>
      </c>
      <c r="F242" s="109"/>
      <c r="G242" s="109"/>
      <c r="H242" s="109"/>
      <c r="I242" s="109"/>
      <c r="J242" s="109" t="s">
        <v>4</v>
      </c>
    </row>
    <row r="243" spans="1:10" ht="15" customHeight="1" x14ac:dyDescent="0.25">
      <c r="A243" s="249" t="s">
        <v>45</v>
      </c>
      <c r="B243" s="250"/>
      <c r="C243" s="251"/>
      <c r="D243" s="109" t="s">
        <v>194</v>
      </c>
      <c r="E243" s="107">
        <v>862</v>
      </c>
      <c r="F243" s="107"/>
      <c r="G243" s="108"/>
      <c r="H243" s="108"/>
      <c r="I243" s="108"/>
      <c r="J243" s="108" t="s">
        <v>4</v>
      </c>
    </row>
    <row r="244" spans="1:10" ht="27" customHeight="1" x14ac:dyDescent="0.25">
      <c r="A244" s="249" t="s">
        <v>46</v>
      </c>
      <c r="B244" s="250"/>
      <c r="C244" s="251"/>
      <c r="D244" s="109" t="s">
        <v>195</v>
      </c>
      <c r="E244" s="107">
        <v>863</v>
      </c>
      <c r="F244" s="107"/>
      <c r="G244" s="108"/>
      <c r="H244" s="108"/>
      <c r="I244" s="108"/>
      <c r="J244" s="108" t="s">
        <v>4</v>
      </c>
    </row>
    <row r="245" spans="1:10" ht="15" customHeight="1" x14ac:dyDescent="0.25">
      <c r="A245" s="249" t="s">
        <v>47</v>
      </c>
      <c r="B245" s="250"/>
      <c r="C245" s="251"/>
      <c r="D245" s="109">
        <v>2500</v>
      </c>
      <c r="E245" s="107" t="s">
        <v>4</v>
      </c>
      <c r="F245" s="107"/>
      <c r="G245" s="15">
        <f>G246</f>
        <v>0</v>
      </c>
      <c r="H245" s="15">
        <f t="shared" ref="H245" si="88">H246</f>
        <v>0</v>
      </c>
      <c r="I245" s="15">
        <f t="shared" ref="I245" si="89">I246</f>
        <v>0</v>
      </c>
      <c r="J245" s="108" t="s">
        <v>4</v>
      </c>
    </row>
    <row r="246" spans="1:10" ht="28.5" customHeight="1" x14ac:dyDescent="0.25">
      <c r="A246" s="249" t="s">
        <v>48</v>
      </c>
      <c r="B246" s="250"/>
      <c r="C246" s="251"/>
      <c r="D246" s="109">
        <v>2520</v>
      </c>
      <c r="E246" s="107">
        <v>831</v>
      </c>
      <c r="F246" s="107"/>
      <c r="G246" s="108">
        <f>G551+G552</f>
        <v>0</v>
      </c>
      <c r="H246" s="108">
        <f t="shared" ref="H246:I246" si="90">H551+H552</f>
        <v>0</v>
      </c>
      <c r="I246" s="108">
        <f t="shared" si="90"/>
        <v>0</v>
      </c>
      <c r="J246" s="108" t="s">
        <v>4</v>
      </c>
    </row>
    <row r="247" spans="1:10" ht="15" customHeight="1" x14ac:dyDescent="0.25">
      <c r="A247" s="216" t="s">
        <v>119</v>
      </c>
      <c r="B247" s="278"/>
      <c r="C247" s="217"/>
      <c r="D247" s="109">
        <v>2600</v>
      </c>
      <c r="E247" s="107" t="s">
        <v>4</v>
      </c>
      <c r="F247" s="107"/>
      <c r="G247" s="8">
        <f>G248+G250+G251+G255+G268+G265</f>
        <v>0</v>
      </c>
      <c r="H247" s="8">
        <f t="shared" ref="H247:I247" si="91">H248+H250+H251+H255+H268+H265</f>
        <v>0</v>
      </c>
      <c r="I247" s="8">
        <f t="shared" si="91"/>
        <v>0</v>
      </c>
      <c r="J247" s="8"/>
    </row>
    <row r="248" spans="1:10" ht="15" customHeight="1" x14ac:dyDescent="0.25">
      <c r="A248" s="341" t="s">
        <v>7</v>
      </c>
      <c r="B248" s="342"/>
      <c r="C248" s="343"/>
      <c r="D248" s="231">
        <v>2610</v>
      </c>
      <c r="E248" s="202">
        <v>241</v>
      </c>
      <c r="F248" s="202"/>
      <c r="G248" s="206"/>
      <c r="H248" s="206"/>
      <c r="I248" s="206"/>
      <c r="J248" s="206"/>
    </row>
    <row r="249" spans="1:10" ht="15" customHeight="1" x14ac:dyDescent="0.25">
      <c r="A249" s="344" t="s">
        <v>49</v>
      </c>
      <c r="B249" s="345"/>
      <c r="C249" s="346"/>
      <c r="D249" s="233"/>
      <c r="E249" s="203"/>
      <c r="F249" s="203"/>
      <c r="G249" s="207"/>
      <c r="H249" s="207"/>
      <c r="I249" s="207"/>
      <c r="J249" s="207"/>
    </row>
    <row r="250" spans="1:10" ht="15" customHeight="1" x14ac:dyDescent="0.25">
      <c r="A250" s="219" t="s">
        <v>50</v>
      </c>
      <c r="B250" s="347"/>
      <c r="C250" s="220"/>
      <c r="D250" s="109">
        <v>2620</v>
      </c>
      <c r="E250" s="107">
        <v>242</v>
      </c>
      <c r="F250" s="107"/>
      <c r="G250" s="9"/>
      <c r="H250" s="9"/>
      <c r="I250" s="9"/>
      <c r="J250" s="9"/>
    </row>
    <row r="251" spans="1:10" ht="15" customHeight="1" x14ac:dyDescent="0.25">
      <c r="A251" s="240" t="s">
        <v>51</v>
      </c>
      <c r="B251" s="241"/>
      <c r="C251" s="242"/>
      <c r="D251" s="231" t="s">
        <v>159</v>
      </c>
      <c r="E251" s="96">
        <v>243</v>
      </c>
      <c r="F251" s="96"/>
      <c r="G251" s="110">
        <f>G252+G254</f>
        <v>0</v>
      </c>
      <c r="H251" s="110">
        <f t="shared" ref="H251" si="92">H252+H254</f>
        <v>0</v>
      </c>
      <c r="I251" s="110">
        <f t="shared" ref="I251" si="93">I252+I254</f>
        <v>0</v>
      </c>
      <c r="J251" s="110"/>
    </row>
    <row r="252" spans="1:10" x14ac:dyDescent="0.25">
      <c r="A252" s="243" t="s">
        <v>158</v>
      </c>
      <c r="B252" s="244"/>
      <c r="C252" s="245"/>
      <c r="D252" s="232"/>
      <c r="E252" s="202">
        <v>243</v>
      </c>
      <c r="F252" s="202">
        <v>225</v>
      </c>
      <c r="G252" s="252">
        <f>G543+G590</f>
        <v>0</v>
      </c>
      <c r="H252" s="252">
        <f t="shared" ref="H252:I252" si="94">H543+H590</f>
        <v>0</v>
      </c>
      <c r="I252" s="252">
        <f t="shared" si="94"/>
        <v>0</v>
      </c>
      <c r="J252" s="252"/>
    </row>
    <row r="253" spans="1:10" ht="15" customHeight="1" x14ac:dyDescent="0.25">
      <c r="A253" s="246" t="s">
        <v>148</v>
      </c>
      <c r="B253" s="247"/>
      <c r="C253" s="248"/>
      <c r="D253" s="232"/>
      <c r="E253" s="203"/>
      <c r="F253" s="203"/>
      <c r="G253" s="253"/>
      <c r="H253" s="253"/>
      <c r="I253" s="253"/>
      <c r="J253" s="253"/>
    </row>
    <row r="254" spans="1:10" ht="15" customHeight="1" x14ac:dyDescent="0.25">
      <c r="A254" s="266" t="s">
        <v>149</v>
      </c>
      <c r="B254" s="267"/>
      <c r="C254" s="268"/>
      <c r="D254" s="233"/>
      <c r="E254" s="107">
        <v>243</v>
      </c>
      <c r="F254" s="107">
        <v>226</v>
      </c>
      <c r="G254" s="108">
        <f>G545</f>
        <v>0</v>
      </c>
      <c r="H254" s="108">
        <f t="shared" ref="H254:I254" si="95">H545</f>
        <v>0</v>
      </c>
      <c r="I254" s="108">
        <f t="shared" si="95"/>
        <v>0</v>
      </c>
      <c r="J254" s="9"/>
    </row>
    <row r="255" spans="1:10" ht="15" customHeight="1" x14ac:dyDescent="0.25">
      <c r="A255" s="240" t="s">
        <v>52</v>
      </c>
      <c r="B255" s="241"/>
      <c r="C255" s="241"/>
      <c r="D255" s="231">
        <v>2640</v>
      </c>
      <c r="E255" s="102">
        <v>244</v>
      </c>
      <c r="F255" s="107"/>
      <c r="G255" s="8">
        <f>G256+G258+G259+G260+G261+G262+G263</f>
        <v>0</v>
      </c>
      <c r="H255" s="8">
        <f t="shared" ref="H255" si="96">H256+H258+H259+H260+H261+H262+H263</f>
        <v>0</v>
      </c>
      <c r="I255" s="8">
        <f t="shared" ref="I255" si="97">I256+I258+I259+I260+I261+I262+I263</f>
        <v>0</v>
      </c>
      <c r="J255" s="8"/>
    </row>
    <row r="256" spans="1:10" x14ac:dyDescent="0.25">
      <c r="A256" s="311" t="s">
        <v>156</v>
      </c>
      <c r="B256" s="312"/>
      <c r="C256" s="312"/>
      <c r="D256" s="232"/>
      <c r="E256" s="258">
        <v>244</v>
      </c>
      <c r="F256" s="202">
        <v>221</v>
      </c>
      <c r="G256" s="252">
        <f>G540+G587+G614</f>
        <v>0</v>
      </c>
      <c r="H256" s="252">
        <f t="shared" ref="H256:I256" si="98">H540+H587+H614</f>
        <v>0</v>
      </c>
      <c r="I256" s="252">
        <f t="shared" si="98"/>
        <v>0</v>
      </c>
      <c r="J256" s="252"/>
    </row>
    <row r="257" spans="1:12" ht="15" customHeight="1" x14ac:dyDescent="0.25">
      <c r="A257" s="246" t="s">
        <v>157</v>
      </c>
      <c r="B257" s="247"/>
      <c r="C257" s="247"/>
      <c r="D257" s="232"/>
      <c r="E257" s="259"/>
      <c r="F257" s="203"/>
      <c r="G257" s="253"/>
      <c r="H257" s="253"/>
      <c r="I257" s="253"/>
      <c r="J257" s="253"/>
    </row>
    <row r="258" spans="1:12" ht="15" customHeight="1" x14ac:dyDescent="0.25">
      <c r="A258" s="246" t="s">
        <v>146</v>
      </c>
      <c r="B258" s="247"/>
      <c r="C258" s="247"/>
      <c r="D258" s="232"/>
      <c r="E258" s="102">
        <v>244</v>
      </c>
      <c r="F258" s="107">
        <v>222</v>
      </c>
      <c r="G258" s="108">
        <f>G541+G588</f>
        <v>0</v>
      </c>
      <c r="H258" s="108">
        <f t="shared" ref="H258:I258" si="99">H541+H588</f>
        <v>0</v>
      </c>
      <c r="I258" s="108">
        <f t="shared" si="99"/>
        <v>0</v>
      </c>
      <c r="J258" s="9"/>
    </row>
    <row r="259" spans="1:12" ht="15" customHeight="1" x14ac:dyDescent="0.25">
      <c r="A259" s="246" t="s">
        <v>147</v>
      </c>
      <c r="B259" s="247"/>
      <c r="C259" s="247"/>
      <c r="D259" s="232"/>
      <c r="E259" s="102">
        <v>244</v>
      </c>
      <c r="F259" s="107">
        <v>223</v>
      </c>
      <c r="G259" s="108">
        <f>G542+G589</f>
        <v>0</v>
      </c>
      <c r="H259" s="108">
        <f t="shared" ref="H259:I259" si="100">H542+H589</f>
        <v>0</v>
      </c>
      <c r="I259" s="108">
        <f t="shared" si="100"/>
        <v>0</v>
      </c>
      <c r="J259" s="9"/>
    </row>
    <row r="260" spans="1:12" ht="15" customHeight="1" x14ac:dyDescent="0.25">
      <c r="A260" s="246" t="s">
        <v>148</v>
      </c>
      <c r="B260" s="247"/>
      <c r="C260" s="247"/>
      <c r="D260" s="232"/>
      <c r="E260" s="102">
        <v>244</v>
      </c>
      <c r="F260" s="107">
        <v>225</v>
      </c>
      <c r="G260" s="108">
        <f>G544+G591+G615</f>
        <v>0</v>
      </c>
      <c r="H260" s="108">
        <f t="shared" ref="H260:I260" si="101">H544+H591+H615</f>
        <v>0</v>
      </c>
      <c r="I260" s="108">
        <f t="shared" si="101"/>
        <v>0</v>
      </c>
      <c r="J260" s="9"/>
    </row>
    <row r="261" spans="1:12" ht="15" customHeight="1" x14ac:dyDescent="0.25">
      <c r="A261" s="246" t="s">
        <v>149</v>
      </c>
      <c r="B261" s="247"/>
      <c r="C261" s="247"/>
      <c r="D261" s="232"/>
      <c r="E261" s="102">
        <v>244</v>
      </c>
      <c r="F261" s="107">
        <v>226</v>
      </c>
      <c r="G261" s="108">
        <f>G546+G592+G616</f>
        <v>0</v>
      </c>
      <c r="H261" s="108">
        <f>H546+H592+H616</f>
        <v>0</v>
      </c>
      <c r="I261" s="108">
        <f t="shared" ref="I261" si="102">I546+I592+I616</f>
        <v>0</v>
      </c>
      <c r="J261" s="9"/>
    </row>
    <row r="262" spans="1:12" ht="15" customHeight="1" x14ac:dyDescent="0.25">
      <c r="A262" s="246" t="s">
        <v>150</v>
      </c>
      <c r="B262" s="247"/>
      <c r="C262" s="247"/>
      <c r="D262" s="232"/>
      <c r="E262" s="102">
        <v>244</v>
      </c>
      <c r="F262" s="107">
        <v>310</v>
      </c>
      <c r="G262" s="108">
        <f>G561+G600+G617</f>
        <v>0</v>
      </c>
      <c r="H262" s="108">
        <f t="shared" ref="H262:I262" si="103">H561+H600+H617</f>
        <v>0</v>
      </c>
      <c r="I262" s="108">
        <f t="shared" si="103"/>
        <v>0</v>
      </c>
      <c r="J262" s="9"/>
    </row>
    <row r="263" spans="1:12" ht="15" customHeight="1" x14ac:dyDescent="0.25">
      <c r="A263" s="247" t="s">
        <v>151</v>
      </c>
      <c r="B263" s="247"/>
      <c r="C263" s="247"/>
      <c r="D263" s="232"/>
      <c r="E263" s="101">
        <v>244</v>
      </c>
      <c r="F263" s="96">
        <v>340</v>
      </c>
      <c r="G263" s="98">
        <f>G562+G563+G564+G565+G566+G567+G568+G573+G574+G575+G601+G602+G603+G604+G605+G576+G606+G618+G619+G569</f>
        <v>0</v>
      </c>
      <c r="H263" s="98">
        <f t="shared" ref="H263:I263" si="104">H562+H563+H564+H565+H566+H567+H568+H573+H574+H575+H601+H602+H603+H604+H605+H576+H606+H618+H619+H569</f>
        <v>0</v>
      </c>
      <c r="I263" s="98">
        <f t="shared" si="104"/>
        <v>0</v>
      </c>
      <c r="J263" s="103"/>
    </row>
    <row r="264" spans="1:12" ht="24.75" customHeight="1" x14ac:dyDescent="0.25">
      <c r="A264" s="214" t="s">
        <v>229</v>
      </c>
      <c r="B264" s="239"/>
      <c r="C264" s="215"/>
      <c r="D264" s="95" t="s">
        <v>224</v>
      </c>
      <c r="E264" s="101">
        <v>246</v>
      </c>
      <c r="F264" s="96"/>
      <c r="G264" s="84"/>
      <c r="H264" s="84"/>
      <c r="I264" s="84"/>
      <c r="J264" s="103"/>
    </row>
    <row r="265" spans="1:12" ht="15" customHeight="1" x14ac:dyDescent="0.25">
      <c r="A265" s="240" t="s">
        <v>226</v>
      </c>
      <c r="B265" s="241"/>
      <c r="C265" s="242"/>
      <c r="D265" s="257" t="s">
        <v>225</v>
      </c>
      <c r="E265" s="101">
        <v>247</v>
      </c>
      <c r="F265" s="96"/>
      <c r="G265" s="84">
        <f>G266</f>
        <v>0</v>
      </c>
      <c r="H265" s="84">
        <f t="shared" ref="H265:I265" si="105">H266</f>
        <v>0</v>
      </c>
      <c r="I265" s="84">
        <f t="shared" si="105"/>
        <v>0</v>
      </c>
      <c r="J265" s="103"/>
    </row>
    <row r="266" spans="1:12" ht="15" customHeight="1" x14ac:dyDescent="0.25">
      <c r="A266" s="246" t="s">
        <v>18</v>
      </c>
      <c r="B266" s="247"/>
      <c r="C266" s="248"/>
      <c r="D266" s="257"/>
      <c r="E266" s="202">
        <v>247</v>
      </c>
      <c r="F266" s="202">
        <v>223</v>
      </c>
      <c r="G266" s="252">
        <f>G547</f>
        <v>0</v>
      </c>
      <c r="H266" s="252">
        <f t="shared" ref="H266:I266" si="106">H547</f>
        <v>0</v>
      </c>
      <c r="I266" s="252">
        <f t="shared" si="106"/>
        <v>0</v>
      </c>
      <c r="J266" s="252"/>
    </row>
    <row r="267" spans="1:12" ht="15" customHeight="1" x14ac:dyDescent="0.25">
      <c r="A267" s="266" t="s">
        <v>147</v>
      </c>
      <c r="B267" s="267"/>
      <c r="C267" s="268"/>
      <c r="D267" s="257"/>
      <c r="E267" s="203"/>
      <c r="F267" s="203"/>
      <c r="G267" s="253"/>
      <c r="H267" s="253"/>
      <c r="I267" s="253"/>
      <c r="J267" s="253"/>
    </row>
    <row r="268" spans="1:12" ht="15" customHeight="1" x14ac:dyDescent="0.25">
      <c r="A268" s="344" t="s">
        <v>53</v>
      </c>
      <c r="B268" s="345"/>
      <c r="C268" s="346"/>
      <c r="D268" s="109" t="s">
        <v>230</v>
      </c>
      <c r="E268" s="107">
        <v>400</v>
      </c>
      <c r="F268" s="107"/>
      <c r="G268" s="15">
        <f>G269+G271</f>
        <v>0</v>
      </c>
      <c r="H268" s="15">
        <f t="shared" ref="H268" si="107">H269+H271</f>
        <v>0</v>
      </c>
      <c r="I268" s="15">
        <f t="shared" ref="I268" si="108">I269+I271</f>
        <v>0</v>
      </c>
      <c r="J268" s="9"/>
    </row>
    <row r="269" spans="1:12" ht="15" customHeight="1" x14ac:dyDescent="0.25">
      <c r="A269" s="341" t="s">
        <v>7</v>
      </c>
      <c r="B269" s="342"/>
      <c r="C269" s="343"/>
      <c r="D269" s="231" t="s">
        <v>231</v>
      </c>
      <c r="E269" s="202">
        <v>406</v>
      </c>
      <c r="F269" s="202"/>
      <c r="G269" s="206"/>
      <c r="H269" s="206"/>
      <c r="I269" s="206"/>
      <c r="J269" s="206"/>
    </row>
    <row r="270" spans="1:12" ht="15" customHeight="1" x14ac:dyDescent="0.25">
      <c r="A270" s="344" t="s">
        <v>54</v>
      </c>
      <c r="B270" s="345"/>
      <c r="C270" s="346"/>
      <c r="D270" s="233"/>
      <c r="E270" s="203"/>
      <c r="F270" s="203"/>
      <c r="G270" s="207"/>
      <c r="H270" s="207"/>
      <c r="I270" s="207"/>
      <c r="J270" s="207"/>
    </row>
    <row r="271" spans="1:12" ht="15" customHeight="1" x14ac:dyDescent="0.25">
      <c r="A271" s="219" t="s">
        <v>55</v>
      </c>
      <c r="B271" s="347"/>
      <c r="C271" s="220"/>
      <c r="D271" s="109" t="s">
        <v>232</v>
      </c>
      <c r="E271" s="107">
        <v>407</v>
      </c>
      <c r="F271" s="107"/>
      <c r="G271" s="9"/>
      <c r="H271" s="9"/>
      <c r="I271" s="9"/>
      <c r="J271" s="9"/>
    </row>
    <row r="272" spans="1:12" s="27" customFormat="1" ht="15" customHeight="1" x14ac:dyDescent="0.25">
      <c r="A272" s="314" t="s">
        <v>120</v>
      </c>
      <c r="B272" s="315"/>
      <c r="C272" s="316"/>
      <c r="D272" s="16" t="s">
        <v>130</v>
      </c>
      <c r="E272" s="17">
        <v>100</v>
      </c>
      <c r="F272" s="17"/>
      <c r="G272" s="8">
        <f>G273+G275+G276</f>
        <v>0</v>
      </c>
      <c r="H272" s="8">
        <f t="shared" ref="H272" si="109">H273+H275+H276</f>
        <v>0</v>
      </c>
      <c r="I272" s="8">
        <f t="shared" ref="I272" si="110">I273+I275+I276</f>
        <v>0</v>
      </c>
      <c r="J272" s="19" t="s">
        <v>4</v>
      </c>
      <c r="K272" s="134"/>
      <c r="L272" s="134"/>
    </row>
    <row r="273" spans="1:12" ht="15" customHeight="1" x14ac:dyDescent="0.25">
      <c r="A273" s="358" t="s">
        <v>7</v>
      </c>
      <c r="B273" s="359"/>
      <c r="C273" s="360"/>
      <c r="D273" s="231" t="s">
        <v>131</v>
      </c>
      <c r="E273" s="202"/>
      <c r="F273" s="202"/>
      <c r="G273" s="206"/>
      <c r="H273" s="206"/>
      <c r="I273" s="206"/>
      <c r="J273" s="252" t="s">
        <v>4</v>
      </c>
    </row>
    <row r="274" spans="1:12" ht="15" customHeight="1" x14ac:dyDescent="0.25">
      <c r="A274" s="361" t="s">
        <v>121</v>
      </c>
      <c r="B274" s="362"/>
      <c r="C274" s="363"/>
      <c r="D274" s="233"/>
      <c r="E274" s="203"/>
      <c r="F274" s="203"/>
      <c r="G274" s="207"/>
      <c r="H274" s="207"/>
      <c r="I274" s="207"/>
      <c r="J274" s="253"/>
    </row>
    <row r="275" spans="1:12" ht="15" customHeight="1" x14ac:dyDescent="0.25">
      <c r="A275" s="364" t="s">
        <v>123</v>
      </c>
      <c r="B275" s="365"/>
      <c r="C275" s="366"/>
      <c r="D275" s="109" t="s">
        <v>132</v>
      </c>
      <c r="E275" s="107"/>
      <c r="F275" s="107"/>
      <c r="G275" s="9"/>
      <c r="H275" s="9"/>
      <c r="I275" s="9"/>
      <c r="J275" s="108" t="s">
        <v>4</v>
      </c>
    </row>
    <row r="276" spans="1:12" ht="15" customHeight="1" x14ac:dyDescent="0.25">
      <c r="A276" s="364" t="s">
        <v>124</v>
      </c>
      <c r="B276" s="365"/>
      <c r="C276" s="366"/>
      <c r="D276" s="109" t="s">
        <v>133</v>
      </c>
      <c r="E276" s="107"/>
      <c r="F276" s="107"/>
      <c r="G276" s="9"/>
      <c r="H276" s="9"/>
      <c r="I276" s="9"/>
      <c r="J276" s="108" t="s">
        <v>4</v>
      </c>
    </row>
    <row r="277" spans="1:12" s="27" customFormat="1" ht="15" customHeight="1" x14ac:dyDescent="0.25">
      <c r="A277" s="314" t="s">
        <v>125</v>
      </c>
      <c r="B277" s="315"/>
      <c r="C277" s="316"/>
      <c r="D277" s="16" t="s">
        <v>134</v>
      </c>
      <c r="E277" s="17" t="s">
        <v>4</v>
      </c>
      <c r="F277" s="17"/>
      <c r="G277" s="8">
        <f>G278</f>
        <v>0</v>
      </c>
      <c r="H277" s="8">
        <f t="shared" ref="H277" si="111">H278</f>
        <v>0</v>
      </c>
      <c r="I277" s="8">
        <f t="shared" ref="I277" si="112">I278</f>
        <v>0</v>
      </c>
      <c r="J277" s="19" t="s">
        <v>4</v>
      </c>
      <c r="K277" s="134"/>
      <c r="L277" s="134"/>
    </row>
    <row r="278" spans="1:12" ht="15" customHeight="1" x14ac:dyDescent="0.25">
      <c r="A278" s="367" t="s">
        <v>18</v>
      </c>
      <c r="B278" s="368"/>
      <c r="C278" s="369"/>
      <c r="D278" s="231" t="s">
        <v>135</v>
      </c>
      <c r="E278" s="202">
        <v>610</v>
      </c>
      <c r="F278" s="202"/>
      <c r="G278" s="206"/>
      <c r="H278" s="206"/>
      <c r="I278" s="206"/>
      <c r="J278" s="252" t="s">
        <v>4</v>
      </c>
    </row>
    <row r="279" spans="1:12" ht="15" customHeight="1" x14ac:dyDescent="0.25">
      <c r="A279" s="370" t="s">
        <v>56</v>
      </c>
      <c r="B279" s="371"/>
      <c r="C279" s="372"/>
      <c r="D279" s="233"/>
      <c r="E279" s="203"/>
      <c r="F279" s="203"/>
      <c r="G279" s="207"/>
      <c r="H279" s="207"/>
      <c r="I279" s="207"/>
      <c r="J279" s="253"/>
    </row>
    <row r="280" spans="1:12" ht="15" customHeight="1" x14ac:dyDescent="0.25">
      <c r="A280" s="355"/>
      <c r="B280" s="356"/>
      <c r="C280" s="357"/>
      <c r="D280" s="109"/>
      <c r="E280" s="107"/>
      <c r="F280" s="107"/>
      <c r="G280" s="9"/>
      <c r="H280" s="9"/>
      <c r="I280" s="9"/>
      <c r="J280" s="9"/>
    </row>
    <row r="281" spans="1:12" ht="15" customHeight="1" x14ac:dyDescent="0.25">
      <c r="G281" s="131"/>
      <c r="H281" s="131"/>
      <c r="I281" s="131"/>
    </row>
    <row r="282" spans="1:12" ht="15" customHeight="1" x14ac:dyDescent="0.25">
      <c r="B282" s="112" t="s">
        <v>100</v>
      </c>
      <c r="G282" s="131"/>
      <c r="H282" s="131"/>
      <c r="I282" s="131"/>
    </row>
    <row r="283" spans="1:12" ht="15" customHeight="1" x14ac:dyDescent="0.25">
      <c r="B283" s="112"/>
      <c r="G283" s="131"/>
      <c r="H283" s="131"/>
      <c r="I283" s="131"/>
    </row>
    <row r="284" spans="1:12" ht="15" customHeight="1" x14ac:dyDescent="0.25">
      <c r="A284" s="353" t="s">
        <v>155</v>
      </c>
      <c r="B284" s="263" t="s">
        <v>0</v>
      </c>
      <c r="C284" s="258"/>
      <c r="D284" s="202" t="s">
        <v>74</v>
      </c>
      <c r="E284" s="202" t="s">
        <v>75</v>
      </c>
      <c r="F284" s="202" t="s">
        <v>208</v>
      </c>
      <c r="G284" s="260" t="s">
        <v>174</v>
      </c>
      <c r="H284" s="261"/>
      <c r="I284" s="261"/>
      <c r="J284" s="262"/>
    </row>
    <row r="285" spans="1:12" ht="46.5" customHeight="1" x14ac:dyDescent="0.25">
      <c r="A285" s="354"/>
      <c r="B285" s="264"/>
      <c r="C285" s="259"/>
      <c r="D285" s="203"/>
      <c r="E285" s="203"/>
      <c r="F285" s="203"/>
      <c r="G285" s="107" t="s">
        <v>247</v>
      </c>
      <c r="H285" s="107" t="s">
        <v>248</v>
      </c>
      <c r="I285" s="107" t="s">
        <v>249</v>
      </c>
      <c r="J285" s="108" t="s">
        <v>3</v>
      </c>
    </row>
    <row r="286" spans="1:12" ht="15" customHeight="1" x14ac:dyDescent="0.25">
      <c r="A286" s="109">
        <v>1</v>
      </c>
      <c r="B286" s="352">
        <v>2</v>
      </c>
      <c r="C286" s="257"/>
      <c r="D286" s="109">
        <v>3</v>
      </c>
      <c r="E286" s="109">
        <v>4</v>
      </c>
      <c r="F286" s="109" t="s">
        <v>209</v>
      </c>
      <c r="G286" s="109" t="s">
        <v>173</v>
      </c>
      <c r="H286" s="109">
        <v>6</v>
      </c>
      <c r="I286" s="109">
        <v>7</v>
      </c>
      <c r="J286" s="109">
        <v>8</v>
      </c>
    </row>
    <row r="287" spans="1:12" ht="15" customHeight="1" x14ac:dyDescent="0.25">
      <c r="A287" s="28">
        <v>1</v>
      </c>
      <c r="B287" s="216" t="s">
        <v>136</v>
      </c>
      <c r="C287" s="217"/>
      <c r="D287" s="4">
        <v>26000</v>
      </c>
      <c r="E287" s="4" t="s">
        <v>4</v>
      </c>
      <c r="F287" s="4" t="s">
        <v>4</v>
      </c>
      <c r="G287" s="8">
        <f>G288+G290+G291+G296</f>
        <v>0</v>
      </c>
      <c r="H287" s="8">
        <f>H288+H290+H291+H296</f>
        <v>0</v>
      </c>
      <c r="I287" s="8">
        <f>I288+I290+I291+I296</f>
        <v>0</v>
      </c>
      <c r="J287" s="8">
        <f>J288+J290+J291+J296</f>
        <v>0</v>
      </c>
      <c r="K287" s="131">
        <f>G287-G247-G172-G97</f>
        <v>0</v>
      </c>
    </row>
    <row r="288" spans="1:12" ht="15" customHeight="1" x14ac:dyDescent="0.25">
      <c r="A288" s="230" t="s">
        <v>76</v>
      </c>
      <c r="B288" s="214" t="s">
        <v>7</v>
      </c>
      <c r="C288" s="215"/>
      <c r="D288" s="202">
        <v>26100</v>
      </c>
      <c r="E288" s="202" t="s">
        <v>4</v>
      </c>
      <c r="F288" s="202"/>
      <c r="G288" s="206"/>
      <c r="H288" s="206"/>
      <c r="I288" s="206"/>
      <c r="J288" s="206"/>
    </row>
    <row r="289" spans="1:11" ht="66" customHeight="1" x14ac:dyDescent="0.25">
      <c r="A289" s="230"/>
      <c r="B289" s="214" t="s">
        <v>137</v>
      </c>
      <c r="C289" s="215"/>
      <c r="D289" s="203"/>
      <c r="E289" s="203"/>
      <c r="F289" s="203"/>
      <c r="G289" s="207"/>
      <c r="H289" s="207"/>
      <c r="I289" s="207"/>
      <c r="J289" s="207"/>
    </row>
    <row r="290" spans="1:11" ht="30.75" customHeight="1" x14ac:dyDescent="0.25">
      <c r="A290" s="113" t="s">
        <v>77</v>
      </c>
      <c r="B290" s="214" t="s">
        <v>138</v>
      </c>
      <c r="C290" s="215"/>
      <c r="D290" s="107">
        <v>26200</v>
      </c>
      <c r="E290" s="107" t="s">
        <v>4</v>
      </c>
      <c r="F290" s="107"/>
      <c r="G290" s="9"/>
      <c r="H290" s="9"/>
      <c r="I290" s="9"/>
      <c r="J290" s="9"/>
    </row>
    <row r="291" spans="1:11" ht="25.5" customHeight="1" x14ac:dyDescent="0.25">
      <c r="A291" s="113" t="s">
        <v>78</v>
      </c>
      <c r="B291" s="214" t="s">
        <v>139</v>
      </c>
      <c r="C291" s="215"/>
      <c r="D291" s="107">
        <v>26300</v>
      </c>
      <c r="E291" s="107" t="s">
        <v>4</v>
      </c>
      <c r="F291" s="107"/>
      <c r="G291" s="76"/>
      <c r="H291" s="76"/>
      <c r="I291" s="76"/>
      <c r="J291" s="76"/>
      <c r="K291" s="94" t="s">
        <v>167</v>
      </c>
    </row>
    <row r="292" spans="1:11" ht="15.75" customHeight="1" x14ac:dyDescent="0.25">
      <c r="A292" s="111" t="s">
        <v>205</v>
      </c>
      <c r="B292" s="214" t="s">
        <v>7</v>
      </c>
      <c r="C292" s="215"/>
      <c r="D292" s="202">
        <v>26310</v>
      </c>
      <c r="E292" s="202"/>
      <c r="F292" s="202"/>
      <c r="G292" s="208"/>
      <c r="H292" s="208"/>
      <c r="I292" s="208"/>
      <c r="J292" s="208"/>
      <c r="K292" s="94" t="s">
        <v>207</v>
      </c>
    </row>
    <row r="293" spans="1:11" ht="15.75" customHeight="1" x14ac:dyDescent="0.25">
      <c r="A293" s="111"/>
      <c r="B293" s="214" t="s">
        <v>82</v>
      </c>
      <c r="C293" s="215"/>
      <c r="D293" s="203"/>
      <c r="E293" s="203"/>
      <c r="F293" s="203"/>
      <c r="G293" s="209"/>
      <c r="H293" s="209"/>
      <c r="I293" s="209"/>
      <c r="J293" s="209"/>
    </row>
    <row r="294" spans="1:11" ht="15.75" customHeight="1" x14ac:dyDescent="0.25">
      <c r="A294" s="111"/>
      <c r="B294" s="214" t="s">
        <v>18</v>
      </c>
      <c r="C294" s="215"/>
      <c r="D294" s="107" t="s">
        <v>206</v>
      </c>
      <c r="E294" s="107"/>
      <c r="F294" s="107"/>
      <c r="G294" s="76"/>
      <c r="H294" s="76"/>
      <c r="I294" s="76"/>
      <c r="J294" s="76"/>
    </row>
    <row r="295" spans="1:11" ht="15.75" customHeight="1" x14ac:dyDescent="0.25">
      <c r="A295" s="111"/>
      <c r="B295" s="214" t="s">
        <v>142</v>
      </c>
      <c r="C295" s="215"/>
      <c r="D295" s="107">
        <v>23620</v>
      </c>
      <c r="E295" s="107"/>
      <c r="F295" s="107"/>
      <c r="G295" s="76"/>
      <c r="H295" s="76"/>
      <c r="I295" s="76"/>
      <c r="J295" s="76"/>
    </row>
    <row r="296" spans="1:11" ht="28.5" customHeight="1" x14ac:dyDescent="0.25">
      <c r="A296" s="113" t="s">
        <v>79</v>
      </c>
      <c r="B296" s="214" t="s">
        <v>140</v>
      </c>
      <c r="C296" s="215"/>
      <c r="D296" s="107">
        <v>26400</v>
      </c>
      <c r="E296" s="107" t="s">
        <v>4</v>
      </c>
      <c r="F296" s="113"/>
      <c r="G296" s="9">
        <f>G172+G97-G291+G247</f>
        <v>0</v>
      </c>
      <c r="H296" s="9">
        <f t="shared" ref="H296:I296" si="113">H172+H97-H291+H247</f>
        <v>0</v>
      </c>
      <c r="I296" s="9">
        <f t="shared" si="113"/>
        <v>0</v>
      </c>
      <c r="J296" s="9">
        <f>J247+J172+J97-J291</f>
        <v>0</v>
      </c>
    </row>
    <row r="297" spans="1:11" ht="15" customHeight="1" x14ac:dyDescent="0.25">
      <c r="A297" s="289" t="s">
        <v>141</v>
      </c>
      <c r="B297" s="214" t="s">
        <v>7</v>
      </c>
      <c r="C297" s="215"/>
      <c r="D297" s="202">
        <v>26410</v>
      </c>
      <c r="E297" s="202" t="s">
        <v>4</v>
      </c>
      <c r="F297" s="210"/>
      <c r="G297" s="206">
        <f>G97</f>
        <v>0</v>
      </c>
      <c r="H297" s="206">
        <f>H97</f>
        <v>0</v>
      </c>
      <c r="I297" s="206">
        <f>I97</f>
        <v>0</v>
      </c>
      <c r="J297" s="206">
        <f>J97</f>
        <v>0</v>
      </c>
    </row>
    <row r="298" spans="1:11" ht="15" customHeight="1" x14ac:dyDescent="0.25">
      <c r="A298" s="289"/>
      <c r="B298" s="214" t="s">
        <v>80</v>
      </c>
      <c r="C298" s="215"/>
      <c r="D298" s="203"/>
      <c r="E298" s="203"/>
      <c r="F298" s="210"/>
      <c r="G298" s="207"/>
      <c r="H298" s="207"/>
      <c r="I298" s="207"/>
      <c r="J298" s="207"/>
    </row>
    <row r="299" spans="1:11" ht="15" customHeight="1" x14ac:dyDescent="0.25">
      <c r="A299" s="230" t="s">
        <v>81</v>
      </c>
      <c r="B299" s="219" t="s">
        <v>7</v>
      </c>
      <c r="C299" s="220"/>
      <c r="D299" s="202">
        <v>26411</v>
      </c>
      <c r="E299" s="202" t="s">
        <v>4</v>
      </c>
      <c r="F299" s="202"/>
      <c r="G299" s="206">
        <f>G97</f>
        <v>0</v>
      </c>
      <c r="H299" s="206">
        <f>H97</f>
        <v>0</v>
      </c>
      <c r="I299" s="206">
        <f>I97</f>
        <v>0</v>
      </c>
      <c r="J299" s="206">
        <f>J97</f>
        <v>0</v>
      </c>
    </row>
    <row r="300" spans="1:11" ht="15" customHeight="1" x14ac:dyDescent="0.25">
      <c r="A300" s="230"/>
      <c r="B300" s="216" t="s">
        <v>82</v>
      </c>
      <c r="C300" s="217"/>
      <c r="D300" s="203"/>
      <c r="E300" s="203"/>
      <c r="F300" s="203"/>
      <c r="G300" s="207"/>
      <c r="H300" s="207"/>
      <c r="I300" s="207"/>
      <c r="J300" s="207"/>
    </row>
    <row r="301" spans="1:11" ht="15" customHeight="1" x14ac:dyDescent="0.25">
      <c r="A301" s="113" t="s">
        <v>83</v>
      </c>
      <c r="B301" s="219" t="s">
        <v>142</v>
      </c>
      <c r="C301" s="220"/>
      <c r="D301" s="107">
        <v>26412</v>
      </c>
      <c r="E301" s="107" t="s">
        <v>4</v>
      </c>
      <c r="F301" s="107"/>
      <c r="G301" s="9"/>
      <c r="H301" s="9"/>
      <c r="I301" s="9"/>
      <c r="J301" s="9"/>
    </row>
    <row r="302" spans="1:11" ht="28.5" customHeight="1" x14ac:dyDescent="0.25">
      <c r="A302" s="113" t="s">
        <v>84</v>
      </c>
      <c r="B302" s="216" t="s">
        <v>143</v>
      </c>
      <c r="C302" s="217"/>
      <c r="D302" s="107">
        <v>26420</v>
      </c>
      <c r="E302" s="107" t="s">
        <v>4</v>
      </c>
      <c r="F302" s="107"/>
      <c r="G302" s="9">
        <f>G172</f>
        <v>0</v>
      </c>
      <c r="H302" s="9">
        <f>H172</f>
        <v>0</v>
      </c>
      <c r="I302" s="9">
        <f>I172</f>
        <v>0</v>
      </c>
      <c r="J302" s="9">
        <f>J172</f>
        <v>0</v>
      </c>
    </row>
    <row r="303" spans="1:11" ht="15" customHeight="1" x14ac:dyDescent="0.25">
      <c r="A303" s="230" t="s">
        <v>85</v>
      </c>
      <c r="B303" s="219" t="s">
        <v>7</v>
      </c>
      <c r="C303" s="220"/>
      <c r="D303" s="202">
        <v>26421</v>
      </c>
      <c r="E303" s="202" t="s">
        <v>4</v>
      </c>
      <c r="F303" s="202"/>
      <c r="G303" s="206">
        <f>G172</f>
        <v>0</v>
      </c>
      <c r="H303" s="206">
        <f>H172</f>
        <v>0</v>
      </c>
      <c r="I303" s="206">
        <f>I172</f>
        <v>0</v>
      </c>
      <c r="J303" s="206">
        <f>J172</f>
        <v>0</v>
      </c>
      <c r="K303" s="135">
        <f>SUM(G305:G313)-G303</f>
        <v>0</v>
      </c>
    </row>
    <row r="304" spans="1:11" ht="15" customHeight="1" x14ac:dyDescent="0.25">
      <c r="A304" s="230"/>
      <c r="B304" s="216" t="s">
        <v>82</v>
      </c>
      <c r="C304" s="217"/>
      <c r="D304" s="203"/>
      <c r="E304" s="203"/>
      <c r="F304" s="203"/>
      <c r="G304" s="207"/>
      <c r="H304" s="207"/>
      <c r="I304" s="207"/>
      <c r="J304" s="207"/>
    </row>
    <row r="305" spans="1:10" ht="15" customHeight="1" x14ac:dyDescent="0.25">
      <c r="A305" s="113"/>
      <c r="B305" s="204" t="s">
        <v>210</v>
      </c>
      <c r="C305" s="205"/>
      <c r="D305" s="97" t="s">
        <v>211</v>
      </c>
      <c r="E305" s="107" t="s">
        <v>4</v>
      </c>
      <c r="F305" s="74">
        <v>974500</v>
      </c>
      <c r="G305" s="75"/>
      <c r="H305" s="75"/>
      <c r="I305" s="75"/>
      <c r="J305" s="75">
        <f>SUM(J459:J465)</f>
        <v>0</v>
      </c>
    </row>
    <row r="306" spans="1:10" ht="23.25" customHeight="1" x14ac:dyDescent="0.25">
      <c r="A306" s="113"/>
      <c r="B306" s="204"/>
      <c r="C306" s="205"/>
      <c r="D306" s="97" t="s">
        <v>212</v>
      </c>
      <c r="E306" s="107" t="s">
        <v>4</v>
      </c>
      <c r="F306" s="74" t="s">
        <v>241</v>
      </c>
      <c r="G306" s="75">
        <f>G500</f>
        <v>0</v>
      </c>
      <c r="H306" s="75">
        <f t="shared" ref="H306:I306" si="114">H500</f>
        <v>0</v>
      </c>
      <c r="I306" s="75">
        <f t="shared" si="114"/>
        <v>0</v>
      </c>
      <c r="J306" s="82">
        <v>0</v>
      </c>
    </row>
    <row r="307" spans="1:10" ht="20.25" customHeight="1" x14ac:dyDescent="0.25">
      <c r="A307" s="113"/>
      <c r="B307" s="204"/>
      <c r="C307" s="205"/>
      <c r="D307" s="97" t="s">
        <v>213</v>
      </c>
      <c r="E307" s="107" t="s">
        <v>4</v>
      </c>
      <c r="F307" s="93" t="s">
        <v>242</v>
      </c>
      <c r="G307" s="75">
        <f>G491</f>
        <v>0</v>
      </c>
      <c r="H307" s="75">
        <f t="shared" ref="H307:I307" si="115">H491</f>
        <v>0</v>
      </c>
      <c r="I307" s="75">
        <f t="shared" si="115"/>
        <v>0</v>
      </c>
      <c r="J307" s="82">
        <v>0</v>
      </c>
    </row>
    <row r="308" spans="1:10" ht="24.75" customHeight="1" x14ac:dyDescent="0.25">
      <c r="A308" s="113"/>
      <c r="B308" s="204"/>
      <c r="C308" s="205"/>
      <c r="D308" s="97" t="s">
        <v>214</v>
      </c>
      <c r="E308" s="107" t="s">
        <v>4</v>
      </c>
      <c r="F308" s="74" t="s">
        <v>243</v>
      </c>
      <c r="G308" s="75">
        <f>G504</f>
        <v>0</v>
      </c>
      <c r="H308" s="75">
        <f t="shared" ref="H308:I308" si="116">H504</f>
        <v>0</v>
      </c>
      <c r="I308" s="75">
        <f t="shared" si="116"/>
        <v>0</v>
      </c>
      <c r="J308" s="82">
        <v>0</v>
      </c>
    </row>
    <row r="309" spans="1:10" ht="24.75" customHeight="1" x14ac:dyDescent="0.25">
      <c r="A309" s="113"/>
      <c r="B309" s="204"/>
      <c r="C309" s="205"/>
      <c r="D309" s="97" t="s">
        <v>215</v>
      </c>
      <c r="E309" s="107" t="s">
        <v>4</v>
      </c>
      <c r="F309" s="74" t="s">
        <v>244</v>
      </c>
      <c r="G309" s="75">
        <f>G508</f>
        <v>0</v>
      </c>
      <c r="H309" s="75">
        <f t="shared" ref="H309:I309" si="117">H508</f>
        <v>0</v>
      </c>
      <c r="I309" s="75">
        <f t="shared" si="117"/>
        <v>0</v>
      </c>
      <c r="J309" s="82">
        <v>0</v>
      </c>
    </row>
    <row r="310" spans="1:10" ht="24.75" customHeight="1" x14ac:dyDescent="0.25">
      <c r="A310" s="113"/>
      <c r="B310" s="204"/>
      <c r="C310" s="205"/>
      <c r="D310" s="97" t="s">
        <v>216</v>
      </c>
      <c r="E310" s="107" t="s">
        <v>4</v>
      </c>
      <c r="F310" s="74">
        <v>974501</v>
      </c>
      <c r="G310" s="75">
        <f>G479</f>
        <v>0</v>
      </c>
      <c r="H310" s="75"/>
      <c r="I310" s="75"/>
      <c r="J310" s="82">
        <v>0</v>
      </c>
    </row>
    <row r="311" spans="1:10" ht="24.75" customHeight="1" x14ac:dyDescent="0.25">
      <c r="A311" s="113"/>
      <c r="B311" s="204"/>
      <c r="C311" s="205"/>
      <c r="D311" s="97" t="s">
        <v>217</v>
      </c>
      <c r="E311" s="107" t="s">
        <v>4</v>
      </c>
      <c r="F311" s="74" t="s">
        <v>245</v>
      </c>
      <c r="G311" s="75"/>
      <c r="H311" s="75"/>
      <c r="I311" s="75"/>
      <c r="J311" s="82"/>
    </row>
    <row r="312" spans="1:10" ht="34.5" customHeight="1" x14ac:dyDescent="0.25">
      <c r="A312" s="113"/>
      <c r="B312" s="204"/>
      <c r="C312" s="205"/>
      <c r="D312" s="97" t="s">
        <v>218</v>
      </c>
      <c r="E312" s="107" t="s">
        <v>4</v>
      </c>
      <c r="F312" s="74">
        <v>974506</v>
      </c>
      <c r="G312" s="75">
        <f>G465</f>
        <v>0</v>
      </c>
      <c r="H312" s="75">
        <f t="shared" ref="H312:I312" si="118">H465</f>
        <v>0</v>
      </c>
      <c r="I312" s="75">
        <f t="shared" si="118"/>
        <v>0</v>
      </c>
      <c r="J312" s="82">
        <v>0</v>
      </c>
    </row>
    <row r="313" spans="1:10" ht="24.75" customHeight="1" x14ac:dyDescent="0.25">
      <c r="A313" s="113"/>
      <c r="B313" s="204"/>
      <c r="C313" s="205"/>
      <c r="D313" s="97" t="s">
        <v>219</v>
      </c>
      <c r="E313" s="107" t="s">
        <v>4</v>
      </c>
      <c r="F313" s="74">
        <v>974508</v>
      </c>
      <c r="G313" s="75"/>
      <c r="H313" s="75"/>
      <c r="I313" s="75"/>
      <c r="J313" s="82">
        <v>0</v>
      </c>
    </row>
    <row r="314" spans="1:10" ht="24.75" customHeight="1" x14ac:dyDescent="0.25">
      <c r="A314" s="113"/>
      <c r="B314" s="181"/>
      <c r="C314" s="182"/>
      <c r="D314" s="97"/>
      <c r="E314" s="107"/>
      <c r="F314" s="74">
        <v>974512</v>
      </c>
      <c r="G314" s="75">
        <f>G519</f>
        <v>0</v>
      </c>
      <c r="H314" s="75">
        <f t="shared" ref="H314:I314" si="119">H519</f>
        <v>0</v>
      </c>
      <c r="I314" s="75">
        <f t="shared" si="119"/>
        <v>0</v>
      </c>
      <c r="J314" s="82"/>
    </row>
    <row r="315" spans="1:10" ht="24.75" customHeight="1" x14ac:dyDescent="0.25">
      <c r="A315" s="113"/>
      <c r="B315" s="181"/>
      <c r="C315" s="182"/>
      <c r="D315" s="97"/>
      <c r="E315" s="107"/>
      <c r="F315" s="74">
        <v>974515</v>
      </c>
      <c r="G315" s="75">
        <f>G524</f>
        <v>0</v>
      </c>
      <c r="H315" s="75">
        <f t="shared" ref="H315:I315" si="120">H524</f>
        <v>0</v>
      </c>
      <c r="I315" s="75">
        <f t="shared" si="120"/>
        <v>0</v>
      </c>
      <c r="J315" s="82"/>
    </row>
    <row r="316" spans="1:10" ht="24.75" customHeight="1" x14ac:dyDescent="0.25">
      <c r="A316" s="113"/>
      <c r="B316" s="181"/>
      <c r="C316" s="182"/>
      <c r="D316" s="97"/>
      <c r="E316" s="107"/>
      <c r="F316" s="74"/>
      <c r="G316" s="75"/>
      <c r="H316" s="75"/>
      <c r="I316" s="75"/>
      <c r="J316" s="82"/>
    </row>
    <row r="317" spans="1:10" ht="24.75" customHeight="1" x14ac:dyDescent="0.25">
      <c r="A317" s="113"/>
      <c r="B317" s="181"/>
      <c r="C317" s="182"/>
      <c r="D317" s="97"/>
      <c r="E317" s="107"/>
      <c r="F317" s="74"/>
      <c r="G317" s="75"/>
      <c r="H317" s="75"/>
      <c r="I317" s="75"/>
      <c r="J317" s="82"/>
    </row>
    <row r="318" spans="1:10" ht="15" customHeight="1" x14ac:dyDescent="0.25">
      <c r="A318" s="113" t="s">
        <v>86</v>
      </c>
      <c r="B318" s="219" t="s">
        <v>142</v>
      </c>
      <c r="C318" s="220"/>
      <c r="D318" s="107">
        <v>26422</v>
      </c>
      <c r="E318" s="107" t="s">
        <v>4</v>
      </c>
      <c r="F318" s="107"/>
      <c r="G318" s="9"/>
      <c r="H318" s="9"/>
      <c r="I318" s="9"/>
      <c r="J318" s="9"/>
    </row>
    <row r="319" spans="1:10" x14ac:dyDescent="0.25">
      <c r="A319" s="113" t="s">
        <v>87</v>
      </c>
      <c r="B319" s="216" t="s">
        <v>145</v>
      </c>
      <c r="C319" s="217"/>
      <c r="D319" s="107">
        <v>26430</v>
      </c>
      <c r="E319" s="107" t="s">
        <v>4</v>
      </c>
      <c r="F319" s="107"/>
      <c r="G319" s="9"/>
      <c r="H319" s="9"/>
      <c r="I319" s="9"/>
      <c r="J319" s="9"/>
    </row>
    <row r="320" spans="1:10" x14ac:dyDescent="0.25">
      <c r="A320" s="113"/>
      <c r="B320" s="204" t="s">
        <v>210</v>
      </c>
      <c r="C320" s="205"/>
      <c r="D320" s="97" t="s">
        <v>220</v>
      </c>
      <c r="E320" s="107" t="s">
        <v>4</v>
      </c>
      <c r="F320" s="74"/>
      <c r="G320" s="104"/>
      <c r="H320" s="104"/>
      <c r="I320" s="104"/>
      <c r="J320" s="104"/>
    </row>
    <row r="321" spans="1:11" x14ac:dyDescent="0.25">
      <c r="A321" s="113" t="s">
        <v>88</v>
      </c>
      <c r="B321" s="219" t="s">
        <v>89</v>
      </c>
      <c r="C321" s="220"/>
      <c r="D321" s="107">
        <v>26440</v>
      </c>
      <c r="E321" s="107" t="s">
        <v>4</v>
      </c>
      <c r="F321" s="107"/>
      <c r="G321" s="9"/>
      <c r="H321" s="9"/>
      <c r="I321" s="9"/>
      <c r="J321" s="9"/>
    </row>
    <row r="322" spans="1:11" ht="15" customHeight="1" x14ac:dyDescent="0.25">
      <c r="A322" s="230" t="s">
        <v>90</v>
      </c>
      <c r="B322" s="219" t="s">
        <v>7</v>
      </c>
      <c r="C322" s="220"/>
      <c r="D322" s="202">
        <v>26441</v>
      </c>
      <c r="E322" s="202" t="s">
        <v>4</v>
      </c>
      <c r="F322" s="202"/>
      <c r="G322" s="206"/>
      <c r="H322" s="206"/>
      <c r="I322" s="103"/>
      <c r="J322" s="103"/>
    </row>
    <row r="323" spans="1:11" ht="15" customHeight="1" x14ac:dyDescent="0.25">
      <c r="A323" s="230"/>
      <c r="B323" s="216" t="s">
        <v>82</v>
      </c>
      <c r="C323" s="217"/>
      <c r="D323" s="203"/>
      <c r="E323" s="203"/>
      <c r="F323" s="203"/>
      <c r="G323" s="207"/>
      <c r="H323" s="207"/>
      <c r="I323" s="104"/>
      <c r="J323" s="104"/>
    </row>
    <row r="324" spans="1:11" ht="15" customHeight="1" x14ac:dyDescent="0.25">
      <c r="A324" s="113" t="s">
        <v>91</v>
      </c>
      <c r="B324" s="219" t="s">
        <v>142</v>
      </c>
      <c r="C324" s="220"/>
      <c r="D324" s="107">
        <v>26442</v>
      </c>
      <c r="E324" s="107" t="s">
        <v>4</v>
      </c>
      <c r="F324" s="107"/>
      <c r="G324" s="9"/>
      <c r="H324" s="9"/>
      <c r="I324" s="9"/>
      <c r="J324" s="9"/>
    </row>
    <row r="325" spans="1:11" ht="15" customHeight="1" x14ac:dyDescent="0.25">
      <c r="A325" s="113" t="s">
        <v>92</v>
      </c>
      <c r="B325" s="219" t="s">
        <v>246</v>
      </c>
      <c r="C325" s="220"/>
      <c r="D325" s="107">
        <v>26450</v>
      </c>
      <c r="E325" s="107" t="s">
        <v>4</v>
      </c>
      <c r="F325" s="107"/>
      <c r="G325" s="9">
        <f>G247</f>
        <v>0</v>
      </c>
      <c r="H325" s="9">
        <f>H247</f>
        <v>0</v>
      </c>
      <c r="I325" s="9">
        <f>I247</f>
        <v>0</v>
      </c>
      <c r="J325" s="9">
        <f>J247</f>
        <v>0</v>
      </c>
    </row>
    <row r="326" spans="1:11" ht="15" customHeight="1" x14ac:dyDescent="0.25">
      <c r="A326" s="230" t="s">
        <v>93</v>
      </c>
      <c r="B326" s="348" t="s">
        <v>95</v>
      </c>
      <c r="C326" s="349"/>
      <c r="D326" s="202">
        <v>26451</v>
      </c>
      <c r="E326" s="202" t="s">
        <v>4</v>
      </c>
      <c r="F326" s="202"/>
      <c r="G326" s="206">
        <f>G247</f>
        <v>0</v>
      </c>
      <c r="H326" s="206">
        <f>H247</f>
        <v>0</v>
      </c>
      <c r="I326" s="206">
        <f>I247</f>
        <v>0</v>
      </c>
      <c r="J326" s="206">
        <f>J247</f>
        <v>0</v>
      </c>
    </row>
    <row r="327" spans="1:11" ht="7.5" customHeight="1" x14ac:dyDescent="0.25">
      <c r="A327" s="230"/>
      <c r="B327" s="320"/>
      <c r="C327" s="322"/>
      <c r="D327" s="203"/>
      <c r="E327" s="203"/>
      <c r="F327" s="203"/>
      <c r="G327" s="207"/>
      <c r="H327" s="207"/>
      <c r="I327" s="207"/>
      <c r="J327" s="207"/>
    </row>
    <row r="328" spans="1:11" ht="15" hidden="1" customHeight="1" x14ac:dyDescent="0.25">
      <c r="A328" s="113"/>
      <c r="B328" s="216" t="s">
        <v>18</v>
      </c>
      <c r="C328" s="217"/>
      <c r="D328" s="97" t="s">
        <v>221</v>
      </c>
      <c r="E328" s="97" t="s">
        <v>4</v>
      </c>
      <c r="F328" s="97">
        <v>974800</v>
      </c>
      <c r="G328" s="75">
        <f>G614+G615+G616+G617+G618+G619</f>
        <v>0</v>
      </c>
      <c r="H328" s="75">
        <f t="shared" ref="H328:I328" si="121">H614+H615+H616+H617+H618+H619</f>
        <v>0</v>
      </c>
      <c r="I328" s="75">
        <f t="shared" si="121"/>
        <v>0</v>
      </c>
      <c r="J328" s="75">
        <v>0</v>
      </c>
      <c r="K328" s="94" t="s">
        <v>222</v>
      </c>
    </row>
    <row r="329" spans="1:11" ht="15" hidden="1" customHeight="1" x14ac:dyDescent="0.25">
      <c r="A329" s="113" t="s">
        <v>94</v>
      </c>
      <c r="B329" s="216" t="s">
        <v>95</v>
      </c>
      <c r="C329" s="217"/>
      <c r="D329" s="107">
        <v>2720</v>
      </c>
      <c r="E329" s="107" t="s">
        <v>4</v>
      </c>
      <c r="F329" s="107"/>
      <c r="G329" s="9"/>
      <c r="H329" s="9"/>
      <c r="I329" s="9"/>
      <c r="J329" s="9"/>
      <c r="K329" s="94" t="s">
        <v>223</v>
      </c>
    </row>
    <row r="330" spans="1:11" ht="28.5" customHeight="1" x14ac:dyDescent="0.25">
      <c r="A330" s="5" t="s">
        <v>96</v>
      </c>
      <c r="B330" s="277" t="s">
        <v>144</v>
      </c>
      <c r="C330" s="277"/>
      <c r="D330" s="107">
        <v>26500</v>
      </c>
      <c r="E330" s="107" t="s">
        <v>4</v>
      </c>
      <c r="F330" s="107"/>
      <c r="G330" s="8">
        <f>G332+G333+G334</f>
        <v>0</v>
      </c>
      <c r="H330" s="8">
        <f t="shared" ref="H330:I330" si="122">H332+H333+H334</f>
        <v>0</v>
      </c>
      <c r="I330" s="8">
        <f t="shared" si="122"/>
        <v>0</v>
      </c>
      <c r="J330" s="8">
        <f>J331</f>
        <v>0</v>
      </c>
    </row>
    <row r="331" spans="1:11" ht="15" customHeight="1" x14ac:dyDescent="0.25">
      <c r="A331" s="113"/>
      <c r="B331" s="274" t="s">
        <v>97</v>
      </c>
      <c r="C331" s="274"/>
      <c r="D331" s="107">
        <v>26510</v>
      </c>
      <c r="E331" s="107"/>
      <c r="F331" s="107"/>
      <c r="G331" s="9"/>
      <c r="H331" s="9"/>
      <c r="I331" s="9"/>
      <c r="J331" s="9">
        <f>J296</f>
        <v>0</v>
      </c>
    </row>
    <row r="332" spans="1:11" ht="15" customHeight="1" x14ac:dyDescent="0.25">
      <c r="A332" s="113"/>
      <c r="B332" s="274"/>
      <c r="C332" s="274"/>
      <c r="D332" s="107"/>
      <c r="E332" s="13">
        <v>2024</v>
      </c>
      <c r="F332" s="107"/>
      <c r="G332" s="9">
        <f>G296</f>
        <v>0</v>
      </c>
      <c r="H332" s="9"/>
      <c r="I332" s="9"/>
      <c r="J332" s="9"/>
    </row>
    <row r="333" spans="1:11" ht="15" customHeight="1" x14ac:dyDescent="0.25">
      <c r="A333" s="113"/>
      <c r="B333" s="274"/>
      <c r="C333" s="274"/>
      <c r="D333" s="107"/>
      <c r="E333" s="13">
        <v>2025</v>
      </c>
      <c r="F333" s="107"/>
      <c r="G333" s="9"/>
      <c r="H333" s="9">
        <f>H296</f>
        <v>0</v>
      </c>
      <c r="I333" s="9"/>
      <c r="J333" s="9"/>
    </row>
    <row r="334" spans="1:11" ht="15" customHeight="1" x14ac:dyDescent="0.25">
      <c r="A334" s="113"/>
      <c r="B334" s="274"/>
      <c r="C334" s="274"/>
      <c r="D334" s="107"/>
      <c r="E334" s="13">
        <v>2026</v>
      </c>
      <c r="F334" s="107"/>
      <c r="G334" s="9"/>
      <c r="H334" s="9"/>
      <c r="I334" s="9">
        <f>I296</f>
        <v>0</v>
      </c>
      <c r="J334" s="9"/>
    </row>
    <row r="335" spans="1:11" ht="29.25" customHeight="1" x14ac:dyDescent="0.25">
      <c r="A335" s="5" t="s">
        <v>98</v>
      </c>
      <c r="B335" s="275" t="s">
        <v>99</v>
      </c>
      <c r="C335" s="275"/>
      <c r="D335" s="107">
        <v>26600</v>
      </c>
      <c r="E335" s="107" t="s">
        <v>4</v>
      </c>
      <c r="F335" s="107"/>
      <c r="G335" s="8">
        <f>G337</f>
        <v>0</v>
      </c>
      <c r="H335" s="8">
        <f>H338</f>
        <v>0</v>
      </c>
      <c r="I335" s="8">
        <f>I339</f>
        <v>0</v>
      </c>
      <c r="J335" s="8">
        <f>J336</f>
        <v>0</v>
      </c>
    </row>
    <row r="336" spans="1:11" ht="15" customHeight="1" x14ac:dyDescent="0.25">
      <c r="A336" s="113"/>
      <c r="B336" s="274" t="s">
        <v>97</v>
      </c>
      <c r="C336" s="274"/>
      <c r="D336" s="107">
        <v>26610</v>
      </c>
      <c r="E336" s="107"/>
      <c r="F336" s="107"/>
      <c r="G336" s="9"/>
      <c r="H336" s="9"/>
      <c r="I336" s="9"/>
      <c r="J336" s="9"/>
    </row>
    <row r="337" spans="1:10" ht="15" customHeight="1" x14ac:dyDescent="0.25">
      <c r="A337" s="113"/>
      <c r="B337" s="350"/>
      <c r="C337" s="351"/>
      <c r="D337" s="107"/>
      <c r="E337" s="13">
        <v>2024</v>
      </c>
      <c r="F337" s="107"/>
      <c r="G337" s="9">
        <f>G247</f>
        <v>0</v>
      </c>
      <c r="H337" s="9"/>
      <c r="I337" s="9"/>
      <c r="J337" s="9"/>
    </row>
    <row r="338" spans="1:10" ht="15" customHeight="1" x14ac:dyDescent="0.25">
      <c r="A338" s="113"/>
      <c r="B338" s="350"/>
      <c r="C338" s="351"/>
      <c r="D338" s="107"/>
      <c r="E338" s="13">
        <v>2025</v>
      </c>
      <c r="F338" s="107"/>
      <c r="G338" s="9"/>
      <c r="H338" s="9">
        <f>H247</f>
        <v>0</v>
      </c>
      <c r="J338" s="9"/>
    </row>
    <row r="339" spans="1:10" ht="15" customHeight="1" x14ac:dyDescent="0.25">
      <c r="A339" s="113"/>
      <c r="B339" s="270"/>
      <c r="C339" s="270"/>
      <c r="D339" s="107"/>
      <c r="E339" s="13">
        <v>2026</v>
      </c>
      <c r="F339" s="107"/>
      <c r="G339" s="9"/>
      <c r="H339" s="9"/>
      <c r="I339" s="9">
        <f>I247</f>
        <v>0</v>
      </c>
      <c r="J339" s="9"/>
    </row>
    <row r="341" spans="1:10" ht="15" customHeight="1" x14ac:dyDescent="0.25">
      <c r="B341" s="276" t="s">
        <v>236</v>
      </c>
      <c r="C341" s="276"/>
      <c r="D341" s="276"/>
      <c r="E341" s="276"/>
      <c r="F341" s="276"/>
      <c r="G341" s="276"/>
    </row>
    <row r="342" spans="1:10" ht="15" customHeight="1" x14ac:dyDescent="0.25">
      <c r="B342" s="136" t="s">
        <v>168</v>
      </c>
      <c r="C342" s="137" t="str">
        <f>C11</f>
        <v xml:space="preserve"> « 29 » декабря  2023г.</v>
      </c>
      <c r="D342" s="137"/>
      <c r="E342" s="137"/>
      <c r="F342" s="137"/>
      <c r="G342" s="137"/>
    </row>
    <row r="343" spans="1:10" ht="15" customHeight="1" x14ac:dyDescent="0.25">
      <c r="B343" s="138" t="s">
        <v>169</v>
      </c>
      <c r="C343" s="138" t="s">
        <v>170</v>
      </c>
      <c r="D343" s="138"/>
      <c r="E343" s="138"/>
      <c r="F343" s="138"/>
      <c r="G343" s="138"/>
    </row>
    <row r="344" spans="1:10" ht="76.5" customHeight="1" x14ac:dyDescent="0.25">
      <c r="B344" s="139" t="s">
        <v>0</v>
      </c>
      <c r="C344" s="139" t="s">
        <v>1</v>
      </c>
      <c r="D344" s="218" t="s">
        <v>237</v>
      </c>
      <c r="E344" s="218"/>
      <c r="F344" s="140"/>
    </row>
    <row r="345" spans="1:10" ht="15" customHeight="1" x14ac:dyDescent="0.25">
      <c r="B345" s="139">
        <v>1</v>
      </c>
      <c r="C345" s="139">
        <v>2</v>
      </c>
      <c r="D345" s="218">
        <v>3</v>
      </c>
      <c r="E345" s="218"/>
      <c r="F345" s="140"/>
    </row>
    <row r="346" spans="1:10" ht="15" customHeight="1" x14ac:dyDescent="0.25">
      <c r="B346" s="141" t="s">
        <v>101</v>
      </c>
      <c r="C346" s="139">
        <v>10</v>
      </c>
      <c r="D346" s="218"/>
      <c r="E346" s="218"/>
      <c r="F346" s="140"/>
    </row>
    <row r="347" spans="1:10" ht="15" customHeight="1" x14ac:dyDescent="0.25">
      <c r="B347" s="141" t="s">
        <v>102</v>
      </c>
      <c r="C347" s="139">
        <v>20</v>
      </c>
      <c r="D347" s="218"/>
      <c r="E347" s="218"/>
      <c r="F347" s="140"/>
    </row>
    <row r="348" spans="1:10" ht="15" customHeight="1" x14ac:dyDescent="0.25">
      <c r="B348" s="141" t="s">
        <v>103</v>
      </c>
      <c r="C348" s="139">
        <v>30</v>
      </c>
      <c r="D348" s="218"/>
      <c r="E348" s="218"/>
      <c r="F348" s="140"/>
    </row>
    <row r="349" spans="1:10" ht="15" customHeight="1" x14ac:dyDescent="0.25">
      <c r="B349" s="141"/>
      <c r="C349" s="141"/>
      <c r="D349" s="218"/>
      <c r="E349" s="218"/>
      <c r="F349" s="140"/>
    </row>
    <row r="350" spans="1:10" ht="15" customHeight="1" x14ac:dyDescent="0.25">
      <c r="B350" s="141" t="s">
        <v>104</v>
      </c>
      <c r="C350" s="139">
        <v>40</v>
      </c>
      <c r="D350" s="218"/>
      <c r="E350" s="218"/>
      <c r="F350" s="140"/>
    </row>
    <row r="351" spans="1:10" ht="15" customHeight="1" x14ac:dyDescent="0.25">
      <c r="B351" s="141"/>
      <c r="C351" s="141"/>
      <c r="D351" s="218"/>
      <c r="E351" s="218"/>
      <c r="F351" s="140"/>
    </row>
    <row r="352" spans="1:10" ht="15" customHeight="1" x14ac:dyDescent="0.25">
      <c r="B352" s="142"/>
    </row>
    <row r="353" spans="1:7" ht="15" customHeight="1" x14ac:dyDescent="0.25">
      <c r="A353" s="142"/>
      <c r="B353" s="226" t="s">
        <v>105</v>
      </c>
      <c r="C353" s="226"/>
      <c r="D353" s="226"/>
      <c r="E353" s="226"/>
      <c r="F353" s="226"/>
      <c r="G353" s="226"/>
    </row>
    <row r="354" spans="1:7" ht="30.75" customHeight="1" x14ac:dyDescent="0.25">
      <c r="B354" s="139" t="s">
        <v>0</v>
      </c>
      <c r="C354" s="139" t="s">
        <v>1</v>
      </c>
      <c r="D354" s="218" t="s">
        <v>106</v>
      </c>
      <c r="E354" s="218"/>
      <c r="F354" s="140"/>
    </row>
    <row r="355" spans="1:7" ht="15" customHeight="1" x14ac:dyDescent="0.25">
      <c r="B355" s="139">
        <v>1</v>
      </c>
      <c r="C355" s="139">
        <v>2</v>
      </c>
      <c r="D355" s="218">
        <v>3</v>
      </c>
      <c r="E355" s="218"/>
      <c r="F355" s="140"/>
    </row>
    <row r="356" spans="1:7" ht="15" customHeight="1" x14ac:dyDescent="0.25">
      <c r="B356" s="141" t="s">
        <v>107</v>
      </c>
      <c r="C356" s="139">
        <v>10</v>
      </c>
      <c r="D356" s="218"/>
      <c r="E356" s="218"/>
      <c r="F356" s="140"/>
    </row>
    <row r="357" spans="1:7" ht="15" customHeight="1" x14ac:dyDescent="0.25">
      <c r="B357" s="141" t="s">
        <v>108</v>
      </c>
      <c r="C357" s="139">
        <v>20</v>
      </c>
      <c r="D357" s="218"/>
      <c r="E357" s="218"/>
      <c r="F357" s="140"/>
    </row>
    <row r="358" spans="1:7" ht="15" customHeight="1" x14ac:dyDescent="0.25">
      <c r="B358" s="141" t="s">
        <v>109</v>
      </c>
      <c r="C358" s="139">
        <v>30</v>
      </c>
      <c r="D358" s="218"/>
      <c r="E358" s="218"/>
      <c r="F358" s="140"/>
    </row>
    <row r="359" spans="1:7" ht="15" customHeight="1" x14ac:dyDescent="0.25">
      <c r="B359" s="2" t="s">
        <v>110</v>
      </c>
    </row>
    <row r="363" spans="1:7" ht="15" customHeight="1" x14ac:dyDescent="0.25">
      <c r="B363" s="3" t="s">
        <v>111</v>
      </c>
      <c r="C363" s="225"/>
      <c r="D363" s="225"/>
      <c r="E363" s="221" t="s">
        <v>253</v>
      </c>
      <c r="F363" s="221"/>
      <c r="G363" s="221"/>
    </row>
    <row r="364" spans="1:7" ht="15" customHeight="1" x14ac:dyDescent="0.25">
      <c r="C364" s="224" t="s">
        <v>112</v>
      </c>
      <c r="D364" s="224"/>
      <c r="E364" s="222" t="s">
        <v>113</v>
      </c>
      <c r="F364" s="222"/>
      <c r="G364" s="222"/>
    </row>
    <row r="365" spans="1:7" ht="15" customHeight="1" x14ac:dyDescent="0.25">
      <c r="C365" s="115"/>
      <c r="D365" s="115"/>
      <c r="E365" s="114"/>
      <c r="F365" s="114"/>
      <c r="G365" s="114"/>
    </row>
    <row r="366" spans="1:7" ht="15" customHeight="1" x14ac:dyDescent="0.25">
      <c r="C366" s="115"/>
      <c r="D366" s="115"/>
      <c r="E366" s="114"/>
      <c r="F366" s="114"/>
      <c r="G366" s="114"/>
    </row>
    <row r="367" spans="1:7" ht="15" customHeight="1" x14ac:dyDescent="0.25">
      <c r="C367" s="115"/>
      <c r="D367" s="115"/>
      <c r="E367" s="114"/>
      <c r="F367" s="114"/>
      <c r="G367" s="114"/>
    </row>
    <row r="368" spans="1:7" ht="18.75" customHeight="1" x14ac:dyDescent="0.25">
      <c r="B368" s="3" t="s">
        <v>228</v>
      </c>
      <c r="C368" s="225"/>
      <c r="D368" s="225"/>
      <c r="E368" s="221" t="s">
        <v>227</v>
      </c>
      <c r="F368" s="221"/>
      <c r="G368" s="221"/>
    </row>
    <row r="369" spans="2:13" ht="15" customHeight="1" x14ac:dyDescent="0.25">
      <c r="C369" s="224" t="s">
        <v>112</v>
      </c>
      <c r="D369" s="224"/>
      <c r="E369" s="223" t="s">
        <v>113</v>
      </c>
      <c r="F369" s="223"/>
      <c r="G369" s="223"/>
    </row>
    <row r="370" spans="2:13" ht="23.25" customHeight="1" x14ac:dyDescent="0.3">
      <c r="B370" s="199" t="s">
        <v>254</v>
      </c>
      <c r="C370" s="198"/>
      <c r="D370" s="198"/>
      <c r="E370" s="197"/>
      <c r="F370" s="197"/>
      <c r="G370" s="197"/>
    </row>
    <row r="371" spans="2:13" ht="22.5" customHeight="1" x14ac:dyDescent="0.3">
      <c r="B371" s="199" t="s">
        <v>255</v>
      </c>
      <c r="C371" s="198"/>
      <c r="D371" s="198"/>
      <c r="E371" s="197"/>
      <c r="F371" s="197"/>
      <c r="G371" s="197"/>
    </row>
    <row r="372" spans="2:13" ht="27.75" customHeight="1" x14ac:dyDescent="0.3">
      <c r="B372" s="200" t="s">
        <v>256</v>
      </c>
      <c r="C372" s="198"/>
      <c r="D372" s="198"/>
      <c r="E372" s="201"/>
      <c r="F372" s="197"/>
      <c r="G372" s="201"/>
    </row>
    <row r="373" spans="2:13" ht="15.75" customHeight="1" x14ac:dyDescent="0.25">
      <c r="B373" s="229"/>
      <c r="C373" s="210"/>
      <c r="D373" s="211"/>
      <c r="E373" s="211"/>
      <c r="F373" s="227"/>
      <c r="G373" s="210"/>
      <c r="H373" s="210"/>
      <c r="I373" s="210"/>
      <c r="J373" s="210"/>
    </row>
    <row r="374" spans="2:13" ht="15.75" customHeight="1" x14ac:dyDescent="0.25">
      <c r="B374" s="229"/>
      <c r="C374" s="210"/>
      <c r="D374" s="211"/>
      <c r="E374" s="211"/>
      <c r="F374" s="228"/>
      <c r="G374" s="107"/>
      <c r="H374" s="107"/>
      <c r="I374" s="107"/>
      <c r="J374" s="107"/>
    </row>
    <row r="375" spans="2:13" ht="15.75" customHeight="1" x14ac:dyDescent="0.25">
      <c r="B375" s="116"/>
      <c r="C375" s="116"/>
      <c r="D375" s="116"/>
      <c r="E375" s="116"/>
      <c r="F375" s="116"/>
      <c r="G375" s="116"/>
      <c r="H375" s="116"/>
      <c r="I375" s="116"/>
      <c r="J375" s="116"/>
    </row>
    <row r="376" spans="2:13" ht="15.75" customHeight="1" x14ac:dyDescent="0.25">
      <c r="B376" s="29"/>
      <c r="C376" s="30"/>
      <c r="D376" s="31"/>
      <c r="E376" s="143"/>
      <c r="F376" s="143"/>
      <c r="G376" s="144"/>
      <c r="H376" s="144"/>
      <c r="I376" s="144"/>
      <c r="J376" s="145"/>
      <c r="K376" s="146"/>
      <c r="L376" s="146"/>
      <c r="M376" s="66"/>
    </row>
    <row r="377" spans="2:13" ht="15.75" customHeight="1" x14ac:dyDescent="0.25">
      <c r="B377" s="212"/>
      <c r="C377" s="213"/>
      <c r="D377" s="100"/>
      <c r="E377" s="147"/>
      <c r="F377" s="147"/>
      <c r="G377" s="148"/>
      <c r="H377" s="148"/>
      <c r="I377" s="148"/>
      <c r="J377" s="149"/>
      <c r="K377" s="150"/>
      <c r="L377" s="150"/>
      <c r="M377" s="67"/>
    </row>
    <row r="378" spans="2:13" ht="15.75" customHeight="1" x14ac:dyDescent="0.25">
      <c r="B378" s="52"/>
      <c r="C378" s="54"/>
      <c r="D378" s="45"/>
      <c r="E378" s="151"/>
      <c r="F378" s="107"/>
      <c r="G378" s="152"/>
      <c r="H378" s="152"/>
      <c r="I378" s="152"/>
      <c r="J378" s="14"/>
      <c r="K378" s="153"/>
      <c r="L378" s="153"/>
      <c r="M378" s="68"/>
    </row>
    <row r="379" spans="2:13" ht="15.75" customHeight="1" x14ac:dyDescent="0.25">
      <c r="B379" s="34"/>
      <c r="C379" s="35"/>
      <c r="D379" s="36"/>
      <c r="E379" s="151"/>
      <c r="F379" s="107"/>
      <c r="G379" s="154"/>
      <c r="H379" s="154"/>
      <c r="I379" s="154"/>
      <c r="J379" s="154"/>
    </row>
    <row r="380" spans="2:13" ht="15.75" customHeight="1" x14ac:dyDescent="0.25">
      <c r="B380" s="37"/>
      <c r="C380" s="38"/>
      <c r="D380" s="39"/>
      <c r="E380" s="151"/>
      <c r="F380" s="107"/>
      <c r="G380" s="152"/>
      <c r="H380" s="152"/>
      <c r="I380" s="152"/>
      <c r="J380" s="14"/>
    </row>
    <row r="381" spans="2:13" ht="15.75" customHeight="1" x14ac:dyDescent="0.25">
      <c r="B381" s="34"/>
      <c r="C381" s="36"/>
      <c r="D381" s="36"/>
      <c r="E381" s="151"/>
      <c r="F381" s="107"/>
      <c r="G381" s="154"/>
      <c r="H381" s="154"/>
      <c r="I381" s="154"/>
      <c r="J381" s="108"/>
    </row>
    <row r="382" spans="2:13" ht="15.75" customHeight="1" x14ac:dyDescent="0.25">
      <c r="B382" s="34"/>
      <c r="C382" s="36"/>
      <c r="D382" s="36"/>
      <c r="E382" s="151"/>
      <c r="F382" s="107"/>
      <c r="G382" s="154"/>
      <c r="H382" s="154"/>
      <c r="I382" s="154"/>
      <c r="J382" s="108"/>
    </row>
    <row r="383" spans="2:13" ht="15.75" customHeight="1" x14ac:dyDescent="0.25">
      <c r="B383" s="34"/>
      <c r="C383" s="36"/>
      <c r="D383" s="36"/>
      <c r="E383" s="151"/>
      <c r="F383" s="107"/>
      <c r="G383" s="154"/>
      <c r="H383" s="154"/>
      <c r="I383" s="154"/>
      <c r="J383" s="108"/>
    </row>
    <row r="384" spans="2:13" ht="15.75" customHeight="1" x14ac:dyDescent="0.25">
      <c r="B384" s="34"/>
      <c r="C384" s="36"/>
      <c r="D384" s="36"/>
      <c r="E384" s="151"/>
      <c r="F384" s="107"/>
      <c r="G384" s="154"/>
      <c r="H384" s="154"/>
      <c r="I384" s="154"/>
      <c r="J384" s="108"/>
    </row>
    <row r="385" spans="1:12" ht="15.75" customHeight="1" x14ac:dyDescent="0.25">
      <c r="B385" s="34"/>
      <c r="C385" s="36"/>
      <c r="D385" s="36"/>
      <c r="E385" s="151"/>
      <c r="F385" s="107"/>
      <c r="G385" s="154"/>
      <c r="H385" s="154"/>
      <c r="I385" s="154"/>
      <c r="J385" s="108"/>
    </row>
    <row r="386" spans="1:12" ht="15.75" customHeight="1" x14ac:dyDescent="0.25">
      <c r="B386" s="34"/>
      <c r="C386" s="36"/>
      <c r="D386" s="36"/>
      <c r="E386" s="151"/>
      <c r="F386" s="107"/>
      <c r="G386" s="154"/>
      <c r="H386" s="154"/>
      <c r="I386" s="154"/>
      <c r="J386" s="108"/>
    </row>
    <row r="387" spans="1:12" ht="15.75" customHeight="1" x14ac:dyDescent="0.25">
      <c r="B387" s="34"/>
      <c r="C387" s="36"/>
      <c r="D387" s="36"/>
      <c r="E387" s="151"/>
      <c r="F387" s="107"/>
      <c r="G387" s="154"/>
      <c r="H387" s="154"/>
      <c r="I387" s="154"/>
      <c r="J387" s="108"/>
    </row>
    <row r="388" spans="1:12" ht="15.75" customHeight="1" x14ac:dyDescent="0.25">
      <c r="B388" s="34"/>
      <c r="C388" s="36"/>
      <c r="D388" s="36"/>
      <c r="E388" s="151"/>
      <c r="F388" s="107"/>
      <c r="G388" s="154"/>
      <c r="H388" s="154"/>
      <c r="I388" s="154"/>
      <c r="J388" s="108"/>
    </row>
    <row r="389" spans="1:12" ht="15.75" customHeight="1" x14ac:dyDescent="0.25">
      <c r="B389" s="34"/>
      <c r="C389" s="36"/>
      <c r="D389" s="36"/>
      <c r="E389" s="151"/>
      <c r="F389" s="107"/>
      <c r="G389" s="154"/>
      <c r="H389" s="154"/>
      <c r="I389" s="154"/>
      <c r="J389" s="108"/>
    </row>
    <row r="390" spans="1:12" ht="15.75" customHeight="1" x14ac:dyDescent="0.25">
      <c r="B390" s="34"/>
      <c r="C390" s="36"/>
      <c r="D390" s="36"/>
      <c r="E390" s="151"/>
      <c r="F390" s="107"/>
      <c r="G390" s="154"/>
      <c r="H390" s="154"/>
      <c r="I390" s="154"/>
      <c r="J390" s="108"/>
    </row>
    <row r="391" spans="1:12" ht="15" customHeight="1" x14ac:dyDescent="0.25">
      <c r="B391" s="34"/>
      <c r="C391" s="36"/>
      <c r="D391" s="36"/>
      <c r="E391" s="151"/>
      <c r="F391" s="107"/>
      <c r="G391" s="154"/>
      <c r="H391" s="154"/>
      <c r="I391" s="154"/>
      <c r="J391" s="108"/>
    </row>
    <row r="392" spans="1:12" ht="15" customHeight="1" x14ac:dyDescent="0.25">
      <c r="B392" s="37"/>
      <c r="C392" s="39"/>
      <c r="D392" s="39"/>
      <c r="E392" s="151"/>
      <c r="F392" s="107"/>
      <c r="G392" s="152"/>
      <c r="H392" s="152"/>
      <c r="I392" s="152"/>
      <c r="J392" s="155"/>
    </row>
    <row r="393" spans="1:12" ht="15" customHeight="1" x14ac:dyDescent="0.25">
      <c r="B393" s="34"/>
      <c r="C393" s="36"/>
      <c r="D393" s="36"/>
      <c r="E393" s="151"/>
      <c r="F393" s="107"/>
      <c r="G393" s="190"/>
      <c r="H393" s="190"/>
      <c r="I393" s="154"/>
      <c r="J393" s="156"/>
    </row>
    <row r="394" spans="1:12" ht="15" customHeight="1" x14ac:dyDescent="0.25">
      <c r="B394" s="34"/>
      <c r="C394" s="36"/>
      <c r="D394" s="36"/>
      <c r="E394" s="151"/>
      <c r="F394" s="107"/>
      <c r="G394" s="190"/>
      <c r="H394" s="190"/>
      <c r="I394" s="154"/>
      <c r="J394" s="156"/>
    </row>
    <row r="395" spans="1:12" ht="15" customHeight="1" x14ac:dyDescent="0.25">
      <c r="B395" s="34"/>
      <c r="C395" s="36"/>
      <c r="D395" s="36"/>
      <c r="E395" s="151"/>
      <c r="F395" s="107"/>
      <c r="G395" s="190"/>
      <c r="H395" s="190"/>
      <c r="I395" s="154"/>
      <c r="J395" s="156"/>
    </row>
    <row r="396" spans="1:12" ht="15" customHeight="1" x14ac:dyDescent="0.25">
      <c r="B396" s="34"/>
      <c r="C396" s="36"/>
      <c r="D396" s="36"/>
      <c r="E396" s="151"/>
      <c r="F396" s="107"/>
      <c r="G396" s="190"/>
      <c r="H396" s="190"/>
      <c r="I396" s="154"/>
      <c r="J396" s="156"/>
    </row>
    <row r="397" spans="1:12" ht="15" customHeight="1" x14ac:dyDescent="0.25">
      <c r="B397" s="34"/>
      <c r="C397" s="36"/>
      <c r="D397" s="36"/>
      <c r="E397" s="151"/>
      <c r="F397" s="107"/>
      <c r="G397" s="190"/>
      <c r="H397" s="190"/>
      <c r="I397" s="154"/>
      <c r="J397" s="156"/>
    </row>
    <row r="398" spans="1:12" s="92" customFormat="1" ht="15" customHeight="1" x14ac:dyDescent="0.25">
      <c r="A398" s="157"/>
      <c r="B398" s="89"/>
      <c r="C398" s="90"/>
      <c r="D398" s="90"/>
      <c r="E398" s="158"/>
      <c r="F398" s="91"/>
      <c r="G398" s="191"/>
      <c r="H398" s="190"/>
      <c r="I398" s="154"/>
      <c r="J398" s="159"/>
      <c r="K398" s="157"/>
      <c r="L398" s="157"/>
    </row>
    <row r="399" spans="1:12" ht="15" customHeight="1" x14ac:dyDescent="0.25">
      <c r="B399" s="34"/>
      <c r="C399" s="36"/>
      <c r="D399" s="36"/>
      <c r="E399" s="151"/>
      <c r="F399" s="107"/>
      <c r="G399" s="190"/>
      <c r="H399" s="190"/>
      <c r="I399" s="154"/>
      <c r="J399" s="156"/>
    </row>
    <row r="400" spans="1:12" ht="15" customHeight="1" x14ac:dyDescent="0.25">
      <c r="B400" s="37"/>
      <c r="C400" s="39"/>
      <c r="D400" s="39"/>
      <c r="E400" s="151"/>
      <c r="F400" s="107"/>
      <c r="G400" s="192"/>
      <c r="H400" s="192"/>
      <c r="I400" s="152"/>
      <c r="J400" s="155"/>
    </row>
    <row r="401" spans="2:10" ht="15" customHeight="1" x14ac:dyDescent="0.25">
      <c r="B401" s="40"/>
      <c r="C401" s="36"/>
      <c r="D401" s="36"/>
      <c r="E401" s="151"/>
      <c r="F401" s="107"/>
      <c r="G401" s="190"/>
      <c r="H401" s="190"/>
      <c r="I401" s="154"/>
      <c r="J401" s="156"/>
    </row>
    <row r="402" spans="2:10" ht="15" customHeight="1" x14ac:dyDescent="0.25">
      <c r="B402" s="40"/>
      <c r="C402" s="36"/>
      <c r="D402" s="36"/>
      <c r="E402" s="151"/>
      <c r="F402" s="107"/>
      <c r="G402" s="154"/>
      <c r="H402" s="154"/>
      <c r="I402" s="154"/>
      <c r="J402" s="156"/>
    </row>
    <row r="403" spans="2:10" ht="15" customHeight="1" x14ac:dyDescent="0.25">
      <c r="B403" s="34"/>
      <c r="C403" s="36"/>
      <c r="D403" s="36"/>
      <c r="E403" s="151"/>
      <c r="F403" s="107"/>
      <c r="G403" s="154"/>
      <c r="H403" s="154"/>
      <c r="I403" s="154"/>
      <c r="J403" s="156"/>
    </row>
    <row r="404" spans="2:10" ht="15" customHeight="1" x14ac:dyDescent="0.25">
      <c r="B404" s="37"/>
      <c r="C404" s="39"/>
      <c r="D404" s="39"/>
      <c r="E404" s="151"/>
      <c r="F404" s="107"/>
      <c r="G404" s="152"/>
      <c r="H404" s="152"/>
      <c r="I404" s="152"/>
      <c r="J404" s="155"/>
    </row>
    <row r="405" spans="2:10" ht="15" customHeight="1" x14ac:dyDescent="0.25">
      <c r="B405" s="34"/>
      <c r="C405" s="36"/>
      <c r="D405" s="36"/>
      <c r="E405" s="151"/>
      <c r="F405" s="107"/>
      <c r="G405" s="154"/>
      <c r="H405" s="154"/>
      <c r="I405" s="154"/>
      <c r="J405" s="156"/>
    </row>
    <row r="406" spans="2:10" ht="15" customHeight="1" x14ac:dyDescent="0.25">
      <c r="B406" s="34"/>
      <c r="C406" s="36"/>
      <c r="D406" s="36"/>
      <c r="E406" s="151"/>
      <c r="F406" s="107"/>
      <c r="G406" s="154"/>
      <c r="H406" s="154"/>
      <c r="I406" s="154"/>
      <c r="J406" s="156"/>
    </row>
    <row r="407" spans="2:10" ht="15" customHeight="1" x14ac:dyDescent="0.25">
      <c r="B407" s="34"/>
      <c r="C407" s="36"/>
      <c r="D407" s="36"/>
      <c r="E407" s="151"/>
      <c r="F407" s="107"/>
      <c r="G407" s="154"/>
      <c r="H407" s="154"/>
      <c r="I407" s="154"/>
      <c r="J407" s="156"/>
    </row>
    <row r="408" spans="2:10" ht="15" customHeight="1" x14ac:dyDescent="0.25">
      <c r="B408" s="34"/>
      <c r="C408" s="36"/>
      <c r="D408" s="36"/>
      <c r="E408" s="151"/>
      <c r="F408" s="107"/>
      <c r="G408" s="154"/>
      <c r="H408" s="154"/>
      <c r="I408" s="154"/>
      <c r="J408" s="156"/>
    </row>
    <row r="409" spans="2:10" ht="15" customHeight="1" x14ac:dyDescent="0.25">
      <c r="B409" s="34"/>
      <c r="C409" s="36"/>
      <c r="D409" s="36"/>
      <c r="E409" s="151"/>
      <c r="F409" s="107"/>
      <c r="G409" s="154"/>
      <c r="H409" s="154"/>
      <c r="I409" s="154"/>
      <c r="J409" s="156"/>
    </row>
    <row r="410" spans="2:10" ht="15" customHeight="1" x14ac:dyDescent="0.25">
      <c r="B410" s="29"/>
      <c r="C410" s="30"/>
      <c r="D410" s="31"/>
      <c r="E410" s="143"/>
      <c r="F410" s="143"/>
      <c r="G410" s="160"/>
      <c r="H410" s="160"/>
      <c r="I410" s="160"/>
      <c r="J410" s="161"/>
    </row>
    <row r="411" spans="2:10" ht="15" customHeight="1" x14ac:dyDescent="0.25">
      <c r="B411" s="41"/>
      <c r="C411" s="55"/>
      <c r="D411" s="100"/>
      <c r="E411" s="147"/>
      <c r="F411" s="147"/>
      <c r="G411" s="162"/>
      <c r="H411" s="162"/>
      <c r="I411" s="162"/>
      <c r="J411" s="163"/>
    </row>
    <row r="412" spans="2:10" ht="15" customHeight="1" x14ac:dyDescent="0.25">
      <c r="B412" s="37"/>
      <c r="C412" s="38"/>
      <c r="D412" s="65"/>
      <c r="E412" s="65"/>
      <c r="F412" s="107"/>
      <c r="G412" s="69"/>
      <c r="H412" s="69"/>
      <c r="I412" s="69"/>
      <c r="J412" s="71"/>
    </row>
    <row r="413" spans="2:10" ht="15" customHeight="1" x14ac:dyDescent="0.25">
      <c r="B413" s="34"/>
      <c r="C413" s="35"/>
      <c r="D413" s="36"/>
      <c r="E413" s="36"/>
      <c r="F413" s="107"/>
      <c r="G413" s="70"/>
      <c r="H413" s="154"/>
      <c r="I413" s="154"/>
      <c r="J413" s="156"/>
    </row>
    <row r="414" spans="2:10" ht="15" customHeight="1" x14ac:dyDescent="0.25">
      <c r="B414" s="29"/>
      <c r="C414" s="30"/>
      <c r="D414" s="31"/>
      <c r="E414" s="143"/>
      <c r="F414" s="143"/>
      <c r="G414" s="160"/>
      <c r="H414" s="160"/>
      <c r="I414" s="160"/>
      <c r="J414" s="161"/>
    </row>
    <row r="415" spans="2:10" ht="15" customHeight="1" x14ac:dyDescent="0.25">
      <c r="B415" s="41"/>
      <c r="C415" s="42"/>
      <c r="D415" s="100"/>
      <c r="E415" s="147"/>
      <c r="F415" s="147"/>
      <c r="G415" s="162"/>
      <c r="H415" s="162"/>
      <c r="I415" s="162"/>
      <c r="J415" s="163"/>
    </row>
    <row r="416" spans="2:10" ht="15" customHeight="1" x14ac:dyDescent="0.25">
      <c r="B416" s="52"/>
      <c r="C416" s="56"/>
      <c r="D416" s="44"/>
      <c r="E416" s="151"/>
      <c r="F416" s="107"/>
      <c r="G416" s="152"/>
      <c r="H416" s="152"/>
      <c r="I416" s="152"/>
      <c r="J416" s="155"/>
    </row>
    <row r="417" spans="2:10" ht="15" customHeight="1" x14ac:dyDescent="0.25">
      <c r="B417" s="34"/>
      <c r="C417" s="35"/>
      <c r="D417" s="36"/>
      <c r="E417" s="151"/>
      <c r="F417" s="107"/>
      <c r="G417" s="190"/>
      <c r="H417" s="154"/>
      <c r="I417" s="154"/>
      <c r="J417" s="156"/>
    </row>
    <row r="418" spans="2:10" ht="15" customHeight="1" x14ac:dyDescent="0.25">
      <c r="B418" s="34"/>
      <c r="C418" s="35"/>
      <c r="D418" s="36"/>
      <c r="E418" s="151"/>
      <c r="F418" s="107"/>
      <c r="G418" s="190"/>
      <c r="H418" s="154"/>
      <c r="I418" s="154"/>
      <c r="J418" s="156"/>
    </row>
    <row r="419" spans="2:10" ht="15" customHeight="1" x14ac:dyDescent="0.25">
      <c r="B419" s="57"/>
      <c r="C419" s="58"/>
      <c r="D419" s="36"/>
      <c r="E419" s="151"/>
      <c r="F419" s="107"/>
      <c r="G419" s="190"/>
      <c r="H419" s="154"/>
      <c r="I419" s="154"/>
      <c r="J419" s="156"/>
    </row>
    <row r="420" spans="2:10" ht="15" customHeight="1" x14ac:dyDescent="0.25">
      <c r="B420" s="29"/>
      <c r="C420" s="30"/>
      <c r="D420" s="31"/>
      <c r="E420" s="143"/>
      <c r="F420" s="143"/>
      <c r="G420" s="160"/>
      <c r="H420" s="160"/>
      <c r="I420" s="160"/>
      <c r="J420" s="161"/>
    </row>
    <row r="421" spans="2:10" ht="15" customHeight="1" x14ac:dyDescent="0.25">
      <c r="B421" s="212"/>
      <c r="C421" s="213"/>
      <c r="D421" s="100"/>
      <c r="E421" s="147"/>
      <c r="F421" s="147"/>
      <c r="G421" s="162"/>
      <c r="H421" s="162"/>
      <c r="I421" s="162"/>
      <c r="J421" s="163"/>
    </row>
    <row r="422" spans="2:10" ht="15" customHeight="1" x14ac:dyDescent="0.25">
      <c r="B422" s="52"/>
      <c r="C422" s="56"/>
      <c r="D422" s="45"/>
      <c r="E422" s="151"/>
      <c r="F422" s="107"/>
      <c r="G422" s="152"/>
      <c r="H422" s="152"/>
      <c r="I422" s="152"/>
      <c r="J422" s="155"/>
    </row>
    <row r="423" spans="2:10" ht="15" customHeight="1" x14ac:dyDescent="0.25">
      <c r="B423" s="34"/>
      <c r="C423" s="36"/>
      <c r="D423" s="36"/>
      <c r="E423" s="151"/>
      <c r="F423" s="107"/>
      <c r="G423" s="190"/>
      <c r="H423" s="154"/>
      <c r="I423" s="154"/>
      <c r="J423" s="156"/>
    </row>
    <row r="424" spans="2:10" ht="15" customHeight="1" x14ac:dyDescent="0.25">
      <c r="B424" s="34"/>
      <c r="C424" s="36"/>
      <c r="D424" s="36"/>
      <c r="E424" s="151"/>
      <c r="F424" s="107"/>
      <c r="G424" s="190"/>
      <c r="H424" s="154"/>
      <c r="I424" s="154"/>
      <c r="J424" s="156"/>
    </row>
    <row r="425" spans="2:10" ht="15" customHeight="1" x14ac:dyDescent="0.25">
      <c r="B425" s="34"/>
      <c r="C425" s="36"/>
      <c r="D425" s="36"/>
      <c r="E425" s="151"/>
      <c r="F425" s="107"/>
      <c r="G425" s="190"/>
      <c r="H425" s="154"/>
      <c r="I425" s="154"/>
      <c r="J425" s="156"/>
    </row>
    <row r="426" spans="2:10" ht="15" customHeight="1" x14ac:dyDescent="0.25">
      <c r="B426" s="34"/>
      <c r="C426" s="36"/>
      <c r="D426" s="36"/>
      <c r="E426" s="151"/>
      <c r="F426" s="107"/>
      <c r="G426" s="190"/>
      <c r="H426" s="154"/>
      <c r="I426" s="154"/>
      <c r="J426" s="156"/>
    </row>
    <row r="427" spans="2:10" ht="15" customHeight="1" x14ac:dyDescent="0.25">
      <c r="B427" s="34"/>
      <c r="C427" s="36"/>
      <c r="D427" s="36"/>
      <c r="E427" s="151"/>
      <c r="F427" s="107"/>
      <c r="G427" s="190"/>
      <c r="H427" s="154"/>
      <c r="I427" s="154"/>
      <c r="J427" s="156"/>
    </row>
    <row r="428" spans="2:10" ht="15" customHeight="1" x14ac:dyDescent="0.25">
      <c r="B428" s="34"/>
      <c r="C428" s="36"/>
      <c r="D428" s="36"/>
      <c r="E428" s="151"/>
      <c r="F428" s="107"/>
      <c r="G428" s="190"/>
      <c r="H428" s="154"/>
      <c r="I428" s="154"/>
      <c r="J428" s="156"/>
    </row>
    <row r="429" spans="2:10" ht="15" customHeight="1" x14ac:dyDescent="0.25">
      <c r="B429" s="34"/>
      <c r="C429" s="36"/>
      <c r="D429" s="36"/>
      <c r="E429" s="151"/>
      <c r="F429" s="107"/>
      <c r="G429" s="190"/>
      <c r="H429" s="154"/>
      <c r="I429" s="154"/>
      <c r="J429" s="156"/>
    </row>
    <row r="430" spans="2:10" ht="15" customHeight="1" x14ac:dyDescent="0.25">
      <c r="B430" s="34"/>
      <c r="C430" s="36"/>
      <c r="D430" s="36"/>
      <c r="E430" s="151"/>
      <c r="F430" s="107"/>
      <c r="G430" s="190"/>
      <c r="H430" s="154"/>
      <c r="I430" s="154"/>
      <c r="J430" s="156"/>
    </row>
    <row r="431" spans="2:10" ht="15" customHeight="1" x14ac:dyDescent="0.25">
      <c r="B431" s="34"/>
      <c r="C431" s="36"/>
      <c r="D431" s="36"/>
      <c r="E431" s="151"/>
      <c r="F431" s="107"/>
      <c r="G431" s="190"/>
      <c r="H431" s="154"/>
      <c r="I431" s="154"/>
      <c r="J431" s="156"/>
    </row>
    <row r="432" spans="2:10" ht="15" customHeight="1" x14ac:dyDescent="0.25">
      <c r="B432" s="34"/>
      <c r="C432" s="36"/>
      <c r="D432" s="36"/>
      <c r="E432" s="151"/>
      <c r="F432" s="107"/>
      <c r="G432" s="190"/>
      <c r="H432" s="154"/>
      <c r="I432" s="154"/>
      <c r="J432" s="156"/>
    </row>
    <row r="433" spans="2:10" ht="15" customHeight="1" x14ac:dyDescent="0.25">
      <c r="B433" s="34"/>
      <c r="C433" s="36"/>
      <c r="D433" s="36"/>
      <c r="E433" s="151"/>
      <c r="F433" s="107"/>
      <c r="G433" s="190"/>
      <c r="H433" s="154"/>
      <c r="I433" s="154"/>
      <c r="J433" s="156"/>
    </row>
    <row r="434" spans="2:10" ht="15" customHeight="1" x14ac:dyDescent="0.25">
      <c r="B434" s="34"/>
      <c r="C434" s="36"/>
      <c r="D434" s="36"/>
      <c r="E434" s="151"/>
      <c r="F434" s="107"/>
      <c r="G434" s="190"/>
      <c r="H434" s="154"/>
      <c r="I434" s="154"/>
      <c r="J434" s="156"/>
    </row>
    <row r="435" spans="2:10" ht="15" customHeight="1" x14ac:dyDescent="0.25">
      <c r="B435" s="57"/>
      <c r="C435" s="59"/>
      <c r="D435" s="36"/>
      <c r="E435" s="151"/>
      <c r="F435" s="107"/>
      <c r="G435" s="190"/>
      <c r="H435" s="154"/>
      <c r="I435" s="154"/>
      <c r="J435" s="156"/>
    </row>
    <row r="436" spans="2:10" ht="15" customHeight="1" x14ac:dyDescent="0.25">
      <c r="B436" s="29"/>
      <c r="C436" s="30"/>
      <c r="D436" s="31"/>
      <c r="E436" s="143"/>
      <c r="F436" s="143"/>
      <c r="G436" s="160"/>
      <c r="H436" s="160"/>
      <c r="I436" s="160"/>
      <c r="J436" s="161"/>
    </row>
    <row r="437" spans="2:10" ht="15" customHeight="1" x14ac:dyDescent="0.25">
      <c r="B437" s="212"/>
      <c r="C437" s="213"/>
      <c r="D437" s="100"/>
      <c r="E437" s="147"/>
      <c r="F437" s="147"/>
      <c r="G437" s="162"/>
      <c r="H437" s="162"/>
      <c r="I437" s="162"/>
      <c r="J437" s="163"/>
    </row>
    <row r="438" spans="2:10" ht="15" customHeight="1" x14ac:dyDescent="0.25">
      <c r="B438" s="52"/>
      <c r="C438" s="56"/>
      <c r="D438" s="45"/>
      <c r="E438" s="151"/>
      <c r="F438" s="107"/>
      <c r="G438" s="152"/>
      <c r="H438" s="152"/>
      <c r="I438" s="152"/>
      <c r="J438" s="155"/>
    </row>
    <row r="439" spans="2:10" ht="15" customHeight="1" x14ac:dyDescent="0.25">
      <c r="B439" s="57"/>
      <c r="C439" s="59"/>
      <c r="D439" s="36"/>
      <c r="E439" s="151"/>
      <c r="F439" s="107"/>
      <c r="G439" s="190"/>
      <c r="H439" s="154"/>
      <c r="I439" s="154"/>
      <c r="J439" s="156"/>
    </row>
    <row r="440" spans="2:10" ht="15" customHeight="1" x14ac:dyDescent="0.25">
      <c r="B440" s="29"/>
      <c r="C440" s="30"/>
      <c r="D440" s="31"/>
      <c r="E440" s="143"/>
      <c r="F440" s="143"/>
      <c r="G440" s="160"/>
      <c r="H440" s="160"/>
      <c r="I440" s="160"/>
      <c r="J440" s="161"/>
    </row>
    <row r="441" spans="2:10" ht="15" customHeight="1" x14ac:dyDescent="0.25">
      <c r="B441" s="212"/>
      <c r="C441" s="213"/>
      <c r="D441" s="100"/>
      <c r="E441" s="147"/>
      <c r="F441" s="147"/>
      <c r="G441" s="162"/>
      <c r="H441" s="162"/>
      <c r="I441" s="162"/>
      <c r="J441" s="163"/>
    </row>
    <row r="442" spans="2:10" ht="15" customHeight="1" x14ac:dyDescent="0.25">
      <c r="B442" s="52"/>
      <c r="C442" s="56"/>
      <c r="D442" s="45"/>
      <c r="E442" s="151"/>
      <c r="F442" s="107"/>
      <c r="G442" s="152"/>
      <c r="H442" s="152"/>
      <c r="I442" s="152"/>
      <c r="J442" s="155"/>
    </row>
    <row r="443" spans="2:10" ht="15" customHeight="1" x14ac:dyDescent="0.25">
      <c r="B443" s="57"/>
      <c r="C443" s="59"/>
      <c r="D443" s="36"/>
      <c r="E443" s="151"/>
      <c r="F443" s="107"/>
      <c r="G443" s="154"/>
      <c r="H443" s="154"/>
      <c r="I443" s="154"/>
      <c r="J443" s="156"/>
    </row>
    <row r="444" spans="2:10" ht="15" customHeight="1" x14ac:dyDescent="0.25">
      <c r="B444" s="29"/>
      <c r="C444" s="30"/>
      <c r="D444" s="31"/>
      <c r="E444" s="143"/>
      <c r="F444" s="143"/>
      <c r="G444" s="160"/>
      <c r="H444" s="160"/>
      <c r="I444" s="160"/>
      <c r="J444" s="161"/>
    </row>
    <row r="445" spans="2:10" ht="15" customHeight="1" x14ac:dyDescent="0.25">
      <c r="B445" s="212"/>
      <c r="C445" s="213"/>
      <c r="D445" s="100"/>
      <c r="E445" s="147"/>
      <c r="F445" s="147"/>
      <c r="G445" s="162"/>
      <c r="H445" s="162"/>
      <c r="I445" s="162"/>
      <c r="J445" s="163"/>
    </row>
    <row r="446" spans="2:10" ht="15" customHeight="1" x14ac:dyDescent="0.25">
      <c r="B446" s="52"/>
      <c r="C446" s="56"/>
      <c r="D446" s="45"/>
      <c r="E446" s="151"/>
      <c r="F446" s="107"/>
      <c r="G446" s="152"/>
      <c r="H446" s="152"/>
      <c r="I446" s="152"/>
      <c r="J446" s="155"/>
    </row>
    <row r="447" spans="2:10" ht="15" customHeight="1" x14ac:dyDescent="0.25">
      <c r="B447" s="57"/>
      <c r="C447" s="59"/>
      <c r="D447" s="36"/>
      <c r="E447" s="151"/>
      <c r="F447" s="107"/>
      <c r="G447" s="154"/>
      <c r="H447" s="154"/>
      <c r="I447" s="154"/>
      <c r="J447" s="156"/>
    </row>
    <row r="448" spans="2:10" ht="15" customHeight="1" x14ac:dyDescent="0.25">
      <c r="B448" s="29"/>
      <c r="C448" s="30"/>
      <c r="D448" s="31"/>
      <c r="E448" s="143"/>
      <c r="F448" s="143"/>
      <c r="G448" s="160"/>
      <c r="H448" s="160"/>
      <c r="I448" s="160"/>
      <c r="J448" s="161"/>
    </row>
    <row r="449" spans="1:12" ht="15" customHeight="1" x14ac:dyDescent="0.25">
      <c r="B449" s="212"/>
      <c r="C449" s="213"/>
      <c r="D449" s="100"/>
      <c r="E449" s="147"/>
      <c r="F449" s="147"/>
      <c r="G449" s="162"/>
      <c r="H449" s="162"/>
      <c r="I449" s="162"/>
      <c r="J449" s="163"/>
    </row>
    <row r="450" spans="1:12" ht="15" customHeight="1" x14ac:dyDescent="0.25">
      <c r="B450" s="52"/>
      <c r="C450" s="56"/>
      <c r="D450" s="45"/>
      <c r="E450" s="151"/>
      <c r="F450" s="107"/>
      <c r="G450" s="152"/>
      <c r="H450" s="152"/>
      <c r="I450" s="152"/>
      <c r="J450" s="155"/>
    </row>
    <row r="451" spans="1:12" ht="15" customHeight="1" x14ac:dyDescent="0.25">
      <c r="B451" s="34"/>
      <c r="C451" s="36"/>
      <c r="D451" s="36"/>
      <c r="E451" s="151"/>
      <c r="F451" s="107"/>
      <c r="G451" s="154"/>
      <c r="H451" s="154"/>
      <c r="I451" s="154"/>
      <c r="J451" s="156"/>
    </row>
    <row r="452" spans="1:12" ht="15" customHeight="1" x14ac:dyDescent="0.25">
      <c r="B452" s="34"/>
      <c r="C452" s="36"/>
      <c r="D452" s="36"/>
      <c r="E452" s="151"/>
      <c r="F452" s="107"/>
      <c r="G452" s="154"/>
      <c r="H452" s="154"/>
      <c r="I452" s="154"/>
      <c r="J452" s="156"/>
    </row>
    <row r="453" spans="1:12" ht="15" customHeight="1" x14ac:dyDescent="0.25">
      <c r="B453" s="29"/>
      <c r="C453" s="30"/>
      <c r="D453" s="31"/>
      <c r="E453" s="143"/>
      <c r="F453" s="143"/>
      <c r="G453" s="160"/>
      <c r="H453" s="160"/>
      <c r="I453" s="160"/>
      <c r="J453" s="161"/>
    </row>
    <row r="454" spans="1:12" ht="15" customHeight="1" x14ac:dyDescent="0.25">
      <c r="B454" s="212"/>
      <c r="C454" s="213"/>
      <c r="D454" s="100"/>
      <c r="E454" s="147"/>
      <c r="F454" s="147"/>
      <c r="G454" s="162"/>
      <c r="H454" s="162"/>
      <c r="I454" s="162"/>
      <c r="J454" s="163"/>
    </row>
    <row r="455" spans="1:12" ht="15" customHeight="1" x14ac:dyDescent="0.25">
      <c r="B455" s="52"/>
      <c r="C455" s="56"/>
      <c r="D455" s="45"/>
      <c r="E455" s="151"/>
      <c r="F455" s="107"/>
      <c r="G455" s="152"/>
      <c r="H455" s="152"/>
      <c r="I455" s="152"/>
      <c r="J455" s="155"/>
    </row>
    <row r="456" spans="1:12" ht="15" customHeight="1" x14ac:dyDescent="0.25">
      <c r="B456" s="34"/>
      <c r="C456" s="36"/>
      <c r="D456" s="36"/>
      <c r="E456" s="151"/>
      <c r="F456" s="107"/>
      <c r="G456" s="154"/>
      <c r="H456" s="154"/>
      <c r="I456" s="154"/>
      <c r="J456" s="156"/>
    </row>
    <row r="457" spans="1:12" ht="15" customHeight="1" x14ac:dyDescent="0.25">
      <c r="B457" s="34"/>
      <c r="C457" s="36"/>
      <c r="D457" s="36"/>
      <c r="E457" s="151"/>
      <c r="F457" s="107"/>
      <c r="G457" s="154"/>
      <c r="H457" s="154"/>
      <c r="I457" s="154"/>
      <c r="J457" s="156"/>
    </row>
    <row r="458" spans="1:12" ht="15" customHeight="1" x14ac:dyDescent="0.25">
      <c r="B458" s="34"/>
      <c r="C458" s="36"/>
      <c r="D458" s="36"/>
      <c r="E458" s="151"/>
      <c r="F458" s="107"/>
      <c r="G458" s="154"/>
      <c r="H458" s="154"/>
      <c r="I458" s="154"/>
      <c r="J458" s="156"/>
    </row>
    <row r="459" spans="1:12" ht="15" customHeight="1" x14ac:dyDescent="0.25">
      <c r="B459" s="34"/>
      <c r="C459" s="36"/>
      <c r="D459" s="36"/>
      <c r="E459" s="151"/>
      <c r="F459" s="107"/>
      <c r="G459" s="154"/>
      <c r="H459" s="154"/>
      <c r="I459" s="154"/>
      <c r="J459" s="156"/>
    </row>
    <row r="460" spans="1:12" s="85" customFormat="1" ht="15" customHeight="1" x14ac:dyDescent="0.25">
      <c r="A460" s="164"/>
      <c r="B460" s="86"/>
      <c r="C460" s="87"/>
      <c r="D460" s="87"/>
      <c r="E460" s="165"/>
      <c r="F460" s="88"/>
      <c r="G460" s="166"/>
      <c r="H460" s="166"/>
      <c r="I460" s="166"/>
      <c r="J460" s="167"/>
      <c r="K460" s="164"/>
      <c r="L460" s="164"/>
    </row>
    <row r="461" spans="1:12" ht="15" customHeight="1" x14ac:dyDescent="0.25">
      <c r="B461" s="34"/>
      <c r="C461" s="36"/>
      <c r="D461" s="36"/>
      <c r="E461" s="151"/>
      <c r="F461" s="107"/>
      <c r="G461" s="154"/>
      <c r="H461" s="154"/>
      <c r="I461" s="154"/>
      <c r="J461" s="156"/>
    </row>
    <row r="462" spans="1:12" s="80" customFormat="1" ht="15" customHeight="1" x14ac:dyDescent="0.25">
      <c r="A462" s="168"/>
      <c r="B462" s="77"/>
      <c r="C462" s="78"/>
      <c r="D462" s="78"/>
      <c r="E462" s="169"/>
      <c r="F462" s="79"/>
      <c r="G462" s="154"/>
      <c r="H462" s="170"/>
      <c r="I462" s="170"/>
      <c r="J462" s="171"/>
      <c r="K462" s="168"/>
      <c r="L462" s="168"/>
    </row>
    <row r="463" spans="1:12" ht="15" customHeight="1" x14ac:dyDescent="0.25">
      <c r="B463" s="34"/>
      <c r="C463" s="35"/>
      <c r="D463" s="36"/>
      <c r="E463" s="151"/>
      <c r="F463" s="107"/>
      <c r="G463" s="154"/>
      <c r="H463" s="154"/>
      <c r="I463" s="154"/>
      <c r="J463" s="156"/>
    </row>
    <row r="464" spans="1:12" ht="15" customHeight="1" x14ac:dyDescent="0.25">
      <c r="B464" s="46"/>
      <c r="C464" s="47"/>
      <c r="D464" s="48"/>
      <c r="E464" s="172"/>
      <c r="F464" s="83"/>
      <c r="G464" s="173"/>
      <c r="H464" s="173"/>
      <c r="I464" s="173"/>
      <c r="J464" s="174"/>
    </row>
    <row r="465" spans="1:12" ht="15" customHeight="1" x14ac:dyDescent="0.25">
      <c r="B465" s="46"/>
      <c r="C465" s="47"/>
      <c r="D465" s="48"/>
      <c r="E465" s="172"/>
      <c r="F465" s="83"/>
      <c r="G465" s="193"/>
      <c r="H465" s="173"/>
      <c r="I465" s="173"/>
      <c r="J465" s="174"/>
    </row>
    <row r="466" spans="1:12" s="85" customFormat="1" ht="15" customHeight="1" x14ac:dyDescent="0.25">
      <c r="A466" s="164"/>
      <c r="B466" s="86"/>
      <c r="C466" s="87"/>
      <c r="D466" s="87"/>
      <c r="E466" s="165"/>
      <c r="F466" s="88"/>
      <c r="G466" s="166"/>
      <c r="H466" s="154"/>
      <c r="I466" s="154"/>
      <c r="J466" s="167"/>
      <c r="K466" s="164"/>
      <c r="L466" s="164"/>
    </row>
    <row r="467" spans="1:12" s="85" customFormat="1" ht="15" customHeight="1" x14ac:dyDescent="0.25">
      <c r="A467" s="164"/>
      <c r="B467" s="86"/>
      <c r="C467" s="87"/>
      <c r="D467" s="87"/>
      <c r="E467" s="165"/>
      <c r="F467" s="88"/>
      <c r="G467" s="166"/>
      <c r="H467" s="166"/>
      <c r="I467" s="166"/>
      <c r="J467" s="167"/>
      <c r="K467" s="164"/>
      <c r="L467" s="164"/>
    </row>
    <row r="468" spans="1:12" ht="15" customHeight="1" x14ac:dyDescent="0.25">
      <c r="B468" s="34"/>
      <c r="C468" s="36"/>
      <c r="D468" s="36"/>
      <c r="E468" s="151"/>
      <c r="F468" s="107"/>
      <c r="G468" s="154"/>
      <c r="H468" s="154"/>
      <c r="I468" s="154"/>
      <c r="J468" s="156"/>
    </row>
    <row r="469" spans="1:12" ht="15" customHeight="1" x14ac:dyDescent="0.25">
      <c r="B469" s="34"/>
      <c r="C469" s="36"/>
      <c r="D469" s="36"/>
      <c r="E469" s="151"/>
      <c r="F469" s="107"/>
      <c r="G469" s="154"/>
      <c r="H469" s="154"/>
      <c r="I469" s="154"/>
      <c r="J469" s="156"/>
    </row>
    <row r="470" spans="1:12" ht="15" customHeight="1" x14ac:dyDescent="0.25">
      <c r="B470" s="34"/>
      <c r="C470" s="36"/>
      <c r="D470" s="36"/>
      <c r="E470" s="151"/>
      <c r="F470" s="107"/>
      <c r="G470" s="154"/>
      <c r="H470" s="154"/>
      <c r="I470" s="154"/>
      <c r="J470" s="156"/>
    </row>
    <row r="471" spans="1:12" ht="15" customHeight="1" x14ac:dyDescent="0.25">
      <c r="B471" s="57"/>
      <c r="C471" s="59"/>
      <c r="D471" s="36"/>
      <c r="E471" s="151"/>
      <c r="F471" s="107"/>
      <c r="G471" s="154"/>
      <c r="H471" s="154"/>
      <c r="I471" s="154"/>
      <c r="J471" s="156"/>
    </row>
    <row r="472" spans="1:12" ht="15" customHeight="1" x14ac:dyDescent="0.25">
      <c r="B472" s="57"/>
      <c r="C472" s="59"/>
      <c r="D472" s="36"/>
      <c r="E472" s="151"/>
      <c r="F472" s="107"/>
      <c r="G472" s="154"/>
      <c r="H472" s="154"/>
      <c r="I472" s="154"/>
      <c r="J472" s="156"/>
    </row>
    <row r="473" spans="1:12" ht="15" customHeight="1" x14ac:dyDescent="0.25">
      <c r="B473" s="34"/>
      <c r="C473" s="36"/>
      <c r="D473" s="36"/>
      <c r="E473" s="151"/>
      <c r="F473" s="107"/>
      <c r="G473" s="154"/>
      <c r="H473" s="154"/>
      <c r="I473" s="154"/>
      <c r="J473" s="156"/>
    </row>
    <row r="474" spans="1:12" ht="15" customHeight="1" x14ac:dyDescent="0.25">
      <c r="B474" s="57"/>
      <c r="C474" s="59"/>
      <c r="D474" s="36"/>
      <c r="E474" s="151"/>
      <c r="F474" s="107"/>
      <c r="G474" s="154"/>
      <c r="H474" s="154"/>
      <c r="I474" s="154"/>
      <c r="J474" s="156"/>
    </row>
    <row r="475" spans="1:12" ht="15" customHeight="1" x14ac:dyDescent="0.25">
      <c r="B475" s="34"/>
      <c r="C475" s="36"/>
      <c r="D475" s="36"/>
      <c r="E475" s="151"/>
      <c r="F475" s="107"/>
      <c r="G475" s="154"/>
      <c r="H475" s="154"/>
      <c r="I475" s="154"/>
      <c r="J475" s="156"/>
    </row>
    <row r="476" spans="1:12" ht="15" customHeight="1" x14ac:dyDescent="0.25">
      <c r="B476" s="34"/>
      <c r="C476" s="36"/>
      <c r="D476" s="36"/>
      <c r="E476" s="151"/>
      <c r="F476" s="107"/>
      <c r="G476" s="154"/>
      <c r="H476" s="154"/>
      <c r="I476" s="154"/>
      <c r="J476" s="156"/>
    </row>
    <row r="477" spans="1:12" ht="15" customHeight="1" x14ac:dyDescent="0.25">
      <c r="B477" s="29"/>
      <c r="C477" s="30"/>
      <c r="D477" s="31"/>
      <c r="E477" s="143"/>
      <c r="F477" s="143"/>
      <c r="G477" s="160"/>
      <c r="H477" s="160"/>
      <c r="I477" s="160"/>
      <c r="J477" s="161"/>
    </row>
    <row r="478" spans="1:12" ht="15" customHeight="1" x14ac:dyDescent="0.25">
      <c r="B478" s="212"/>
      <c r="C478" s="213"/>
      <c r="D478" s="100"/>
      <c r="E478" s="147"/>
      <c r="F478" s="147"/>
      <c r="G478" s="162"/>
      <c r="H478" s="162"/>
      <c r="I478" s="162"/>
      <c r="J478" s="163"/>
    </row>
    <row r="479" spans="1:12" ht="15" customHeight="1" x14ac:dyDescent="0.25">
      <c r="B479" s="52"/>
      <c r="C479" s="56"/>
      <c r="D479" s="45"/>
      <c r="E479" s="151"/>
      <c r="F479" s="107"/>
      <c r="G479" s="152"/>
      <c r="H479" s="152"/>
      <c r="I479" s="152"/>
      <c r="J479" s="155"/>
    </row>
    <row r="480" spans="1:12" ht="15" customHeight="1" x14ac:dyDescent="0.25">
      <c r="B480" s="49"/>
      <c r="C480" s="50"/>
      <c r="D480" s="50"/>
      <c r="E480" s="151"/>
      <c r="F480" s="107"/>
      <c r="G480" s="154"/>
      <c r="H480" s="154"/>
      <c r="I480" s="154"/>
      <c r="J480" s="156"/>
    </row>
    <row r="481" spans="2:10" ht="15" customHeight="1" x14ac:dyDescent="0.25">
      <c r="B481" s="49"/>
      <c r="C481" s="50"/>
      <c r="D481" s="50"/>
      <c r="E481" s="151"/>
      <c r="F481" s="107"/>
      <c r="G481" s="154"/>
      <c r="H481" s="154"/>
      <c r="I481" s="154"/>
      <c r="J481" s="156"/>
    </row>
    <row r="482" spans="2:10" ht="15" customHeight="1" x14ac:dyDescent="0.25">
      <c r="B482" s="34"/>
      <c r="C482" s="36"/>
      <c r="D482" s="36"/>
      <c r="E482" s="151"/>
      <c r="F482" s="107"/>
      <c r="G482" s="154"/>
      <c r="H482" s="154"/>
      <c r="I482" s="154"/>
      <c r="J482" s="156"/>
    </row>
    <row r="483" spans="2:10" ht="15" customHeight="1" x14ac:dyDescent="0.25">
      <c r="B483" s="34"/>
      <c r="C483" s="36"/>
      <c r="D483" s="36"/>
      <c r="E483" s="151"/>
      <c r="F483" s="107"/>
      <c r="G483" s="154"/>
      <c r="H483" s="154"/>
      <c r="I483" s="154"/>
      <c r="J483" s="156"/>
    </row>
    <row r="484" spans="2:10" ht="15" customHeight="1" x14ac:dyDescent="0.25">
      <c r="B484" s="57"/>
      <c r="C484" s="59"/>
      <c r="D484" s="36"/>
      <c r="E484" s="151"/>
      <c r="F484" s="107"/>
      <c r="G484" s="154"/>
      <c r="H484" s="154"/>
      <c r="I484" s="154"/>
      <c r="J484" s="156"/>
    </row>
    <row r="485" spans="2:10" ht="15" customHeight="1" x14ac:dyDescent="0.25">
      <c r="B485" s="29"/>
      <c r="C485" s="30"/>
      <c r="D485" s="31"/>
      <c r="E485" s="143"/>
      <c r="F485" s="143"/>
      <c r="G485" s="160"/>
      <c r="H485" s="160"/>
      <c r="I485" s="160"/>
      <c r="J485" s="161"/>
    </row>
    <row r="486" spans="2:10" ht="15" customHeight="1" x14ac:dyDescent="0.25">
      <c r="B486" s="212"/>
      <c r="C486" s="213"/>
      <c r="D486" s="100"/>
      <c r="E486" s="147"/>
      <c r="F486" s="147"/>
      <c r="G486" s="162"/>
      <c r="H486" s="162"/>
      <c r="I486" s="162"/>
      <c r="J486" s="163"/>
    </row>
    <row r="487" spans="2:10" ht="15" customHeight="1" x14ac:dyDescent="0.25">
      <c r="B487" s="52"/>
      <c r="C487" s="56"/>
      <c r="D487" s="54"/>
      <c r="E487" s="151"/>
      <c r="F487" s="107"/>
      <c r="G487" s="152"/>
      <c r="H487" s="152"/>
      <c r="I487" s="152"/>
      <c r="J487" s="155"/>
    </row>
    <row r="488" spans="2:10" ht="15" customHeight="1" x14ac:dyDescent="0.25">
      <c r="B488" s="57"/>
      <c r="C488" s="59"/>
      <c r="D488" s="59"/>
      <c r="E488" s="151"/>
      <c r="F488" s="107"/>
      <c r="G488" s="154"/>
      <c r="H488" s="154"/>
      <c r="I488" s="154"/>
      <c r="J488" s="156"/>
    </row>
    <row r="489" spans="2:10" ht="15" customHeight="1" x14ac:dyDescent="0.25">
      <c r="B489" s="29"/>
      <c r="C489" s="30"/>
      <c r="D489" s="31"/>
      <c r="E489" s="143"/>
      <c r="F489" s="143"/>
      <c r="G489" s="160"/>
      <c r="H489" s="160"/>
      <c r="I489" s="160"/>
      <c r="J489" s="161"/>
    </row>
    <row r="490" spans="2:10" ht="15" customHeight="1" x14ac:dyDescent="0.25">
      <c r="B490" s="212"/>
      <c r="C490" s="213"/>
      <c r="D490" s="100"/>
      <c r="E490" s="147"/>
      <c r="F490" s="147"/>
      <c r="G490" s="162"/>
      <c r="H490" s="162"/>
      <c r="I490" s="162"/>
      <c r="J490" s="163"/>
    </row>
    <row r="491" spans="2:10" ht="15" customHeight="1" x14ac:dyDescent="0.25">
      <c r="B491" s="52"/>
      <c r="C491" s="56"/>
      <c r="D491" s="45"/>
      <c r="E491" s="151"/>
      <c r="F491" s="107"/>
      <c r="G491" s="152"/>
      <c r="H491" s="152"/>
      <c r="I491" s="152"/>
      <c r="J491" s="155"/>
    </row>
    <row r="492" spans="2:10" ht="15" customHeight="1" x14ac:dyDescent="0.25">
      <c r="B492" s="57"/>
      <c r="C492" s="59"/>
      <c r="D492" s="36"/>
      <c r="E492" s="151"/>
      <c r="F492" s="107"/>
      <c r="G492" s="190"/>
      <c r="H492" s="154"/>
      <c r="I492" s="154"/>
      <c r="J492" s="156"/>
    </row>
    <row r="493" spans="2:10" ht="15" customHeight="1" x14ac:dyDescent="0.25">
      <c r="B493" s="29"/>
      <c r="C493" s="30"/>
      <c r="D493" s="31"/>
      <c r="E493" s="143"/>
      <c r="F493" s="143"/>
      <c r="G493" s="162"/>
      <c r="H493" s="160"/>
      <c r="I493" s="160"/>
      <c r="J493" s="161"/>
    </row>
    <row r="494" spans="2:10" ht="15" customHeight="1" x14ac:dyDescent="0.25">
      <c r="B494" s="212"/>
      <c r="C494" s="213"/>
      <c r="D494" s="100"/>
      <c r="E494" s="147"/>
      <c r="F494" s="147"/>
      <c r="H494" s="162"/>
      <c r="I494" s="162"/>
      <c r="J494" s="163"/>
    </row>
    <row r="495" spans="2:10" ht="15" customHeight="1" x14ac:dyDescent="0.25">
      <c r="B495" s="52"/>
      <c r="C495" s="56"/>
      <c r="D495" s="45"/>
      <c r="E495" s="151"/>
      <c r="F495" s="107"/>
      <c r="G495" s="152"/>
      <c r="H495" s="152"/>
      <c r="I495" s="152"/>
      <c r="J495" s="155"/>
    </row>
    <row r="496" spans="2:10" ht="15" customHeight="1" x14ac:dyDescent="0.25">
      <c r="B496" s="49"/>
      <c r="C496" s="60"/>
      <c r="D496" s="50"/>
      <c r="E496" s="151"/>
      <c r="F496" s="107"/>
      <c r="G496" s="190"/>
      <c r="H496" s="190"/>
      <c r="I496" s="190"/>
      <c r="J496" s="156"/>
    </row>
    <row r="497" spans="1:12" ht="15" customHeight="1" x14ac:dyDescent="0.25">
      <c r="B497" s="49"/>
      <c r="C497" s="60"/>
      <c r="D497" s="50"/>
      <c r="E497" s="151"/>
      <c r="F497" s="107"/>
      <c r="G497" s="190"/>
      <c r="H497" s="190"/>
      <c r="I497" s="190"/>
      <c r="J497" s="156"/>
    </row>
    <row r="498" spans="1:12" ht="15" customHeight="1" x14ac:dyDescent="0.25">
      <c r="B498" s="29"/>
      <c r="C498" s="30"/>
      <c r="D498" s="31"/>
      <c r="E498" s="143"/>
      <c r="F498" s="143"/>
      <c r="G498" s="160"/>
      <c r="H498" s="160"/>
      <c r="I498" s="160"/>
      <c r="J498" s="161"/>
    </row>
    <row r="499" spans="1:12" ht="15" customHeight="1" x14ac:dyDescent="0.25">
      <c r="B499" s="212"/>
      <c r="C499" s="213"/>
      <c r="D499" s="100"/>
      <c r="E499" s="147"/>
      <c r="F499" s="147"/>
      <c r="G499" s="162"/>
      <c r="H499" s="162"/>
      <c r="I499" s="162"/>
      <c r="J499" s="163"/>
    </row>
    <row r="500" spans="1:12" ht="15" customHeight="1" x14ac:dyDescent="0.25">
      <c r="B500" s="32"/>
      <c r="C500" s="43"/>
      <c r="D500" s="45"/>
      <c r="E500" s="151"/>
      <c r="F500" s="107"/>
      <c r="G500" s="152"/>
      <c r="H500" s="152"/>
      <c r="I500" s="152"/>
      <c r="J500" s="155"/>
    </row>
    <row r="501" spans="1:12" ht="15" customHeight="1" x14ac:dyDescent="0.25">
      <c r="B501" s="46"/>
      <c r="C501" s="60"/>
      <c r="D501" s="50"/>
      <c r="E501" s="151"/>
      <c r="F501" s="107"/>
      <c r="G501" s="190"/>
      <c r="H501" s="190"/>
      <c r="I501" s="190"/>
      <c r="J501" s="156"/>
    </row>
    <row r="502" spans="1:12" ht="15" customHeight="1" x14ac:dyDescent="0.25">
      <c r="B502" s="29"/>
      <c r="C502" s="30"/>
      <c r="D502" s="31"/>
      <c r="E502" s="143"/>
      <c r="F502" s="143"/>
      <c r="G502" s="160"/>
      <c r="H502" s="160"/>
      <c r="I502" s="160"/>
      <c r="J502" s="161"/>
    </row>
    <row r="503" spans="1:12" ht="15" customHeight="1" x14ac:dyDescent="0.25">
      <c r="B503" s="212"/>
      <c r="C503" s="213"/>
      <c r="D503" s="183"/>
      <c r="E503" s="187"/>
      <c r="F503" s="187"/>
      <c r="G503" s="162"/>
      <c r="H503" s="162"/>
      <c r="I503" s="162"/>
      <c r="J503" s="163"/>
    </row>
    <row r="504" spans="1:12" ht="15" customHeight="1" x14ac:dyDescent="0.25">
      <c r="B504" s="32"/>
      <c r="C504" s="43"/>
      <c r="D504" s="45"/>
      <c r="E504" s="186"/>
      <c r="F504" s="184"/>
      <c r="G504" s="152"/>
      <c r="H504" s="152"/>
      <c r="I504" s="152"/>
      <c r="J504" s="155"/>
    </row>
    <row r="505" spans="1:12" ht="15" customHeight="1" x14ac:dyDescent="0.25">
      <c r="B505" s="46"/>
      <c r="C505" s="60"/>
      <c r="D505" s="50"/>
      <c r="E505" s="186"/>
      <c r="F505" s="184"/>
      <c r="G505" s="194"/>
      <c r="H505" s="190"/>
      <c r="I505" s="190"/>
      <c r="J505" s="156"/>
    </row>
    <row r="506" spans="1:12" ht="15" customHeight="1" x14ac:dyDescent="0.25">
      <c r="B506" s="29"/>
      <c r="C506" s="30"/>
      <c r="D506" s="31"/>
      <c r="E506" s="143"/>
      <c r="F506" s="143"/>
      <c r="G506" s="160"/>
      <c r="H506" s="160"/>
      <c r="I506" s="160"/>
      <c r="J506" s="161"/>
    </row>
    <row r="507" spans="1:12" ht="15" customHeight="1" x14ac:dyDescent="0.25">
      <c r="B507" s="212"/>
      <c r="C507" s="213"/>
      <c r="D507" s="183"/>
      <c r="E507" s="187"/>
      <c r="F507" s="187"/>
      <c r="G507" s="162"/>
      <c r="H507" s="162"/>
      <c r="I507" s="162"/>
      <c r="J507" s="163"/>
    </row>
    <row r="508" spans="1:12" ht="15" customHeight="1" x14ac:dyDescent="0.25">
      <c r="B508" s="32"/>
      <c r="C508" s="43"/>
      <c r="D508" s="45"/>
      <c r="E508" s="186"/>
      <c r="F508" s="184"/>
      <c r="G508" s="152"/>
      <c r="H508" s="152"/>
      <c r="I508" s="152"/>
      <c r="J508" s="155"/>
    </row>
    <row r="509" spans="1:12" ht="15" customHeight="1" x14ac:dyDescent="0.25">
      <c r="B509" s="46"/>
      <c r="C509" s="60"/>
      <c r="D509" s="50"/>
      <c r="E509" s="186"/>
      <c r="F509" s="184"/>
      <c r="G509" s="154"/>
      <c r="H509" s="154"/>
      <c r="I509" s="154"/>
      <c r="J509" s="156"/>
    </row>
    <row r="510" spans="1:12" ht="15" customHeight="1" x14ac:dyDescent="0.25">
      <c r="B510" s="212"/>
      <c r="C510" s="213"/>
      <c r="D510" s="100"/>
      <c r="E510" s="147"/>
      <c r="F510" s="147"/>
      <c r="G510" s="162"/>
      <c r="H510" s="162"/>
      <c r="I510" s="162"/>
      <c r="J510" s="163"/>
    </row>
    <row r="511" spans="1:12" ht="15" customHeight="1" x14ac:dyDescent="0.25">
      <c r="B511" s="52"/>
      <c r="C511" s="56"/>
      <c r="D511" s="45"/>
      <c r="E511" s="151"/>
      <c r="F511" s="107"/>
      <c r="G511" s="152"/>
      <c r="H511" s="152"/>
      <c r="I511" s="152"/>
      <c r="J511" s="155"/>
    </row>
    <row r="512" spans="1:12" s="73" customFormat="1" ht="15" customHeight="1" x14ac:dyDescent="0.25">
      <c r="A512" s="175"/>
      <c r="B512" s="57"/>
      <c r="C512" s="59"/>
      <c r="D512" s="36"/>
      <c r="E512" s="176"/>
      <c r="F512" s="107"/>
      <c r="G512" s="177"/>
      <c r="H512" s="154"/>
      <c r="I512" s="154"/>
      <c r="J512" s="178"/>
      <c r="K512" s="175"/>
      <c r="L512" s="175"/>
    </row>
    <row r="513" spans="1:12" ht="15" customHeight="1" x14ac:dyDescent="0.25">
      <c r="B513" s="29"/>
      <c r="C513" s="30"/>
      <c r="D513" s="31"/>
      <c r="E513" s="143"/>
      <c r="F513" s="143"/>
      <c r="G513" s="160"/>
      <c r="H513" s="160"/>
      <c r="I513" s="160"/>
      <c r="J513" s="161"/>
    </row>
    <row r="514" spans="1:12" ht="15" customHeight="1" x14ac:dyDescent="0.25">
      <c r="B514" s="212"/>
      <c r="C514" s="213"/>
      <c r="D514" s="100"/>
      <c r="E514" s="147"/>
      <c r="F514" s="147"/>
      <c r="G514" s="162"/>
      <c r="H514" s="162"/>
      <c r="I514" s="162"/>
      <c r="J514" s="163"/>
    </row>
    <row r="515" spans="1:12" ht="15" customHeight="1" x14ac:dyDescent="0.25">
      <c r="B515" s="52"/>
      <c r="C515" s="56"/>
      <c r="D515" s="45"/>
      <c r="E515" s="151"/>
      <c r="F515" s="107"/>
      <c r="G515" s="152"/>
      <c r="H515" s="152"/>
      <c r="I515" s="152"/>
      <c r="J515" s="155"/>
    </row>
    <row r="516" spans="1:12" s="73" customFormat="1" ht="15" customHeight="1" x14ac:dyDescent="0.25">
      <c r="A516" s="175"/>
      <c r="B516" s="57"/>
      <c r="C516" s="59"/>
      <c r="D516" s="36"/>
      <c r="E516" s="176"/>
      <c r="F516" s="107"/>
      <c r="G516" s="177"/>
      <c r="H516" s="154"/>
      <c r="I516" s="154"/>
      <c r="J516" s="178"/>
      <c r="K516" s="175"/>
      <c r="L516" s="175"/>
    </row>
    <row r="517" spans="1:12" ht="15" customHeight="1" x14ac:dyDescent="0.25">
      <c r="B517" s="29"/>
      <c r="C517" s="30"/>
      <c r="D517" s="31"/>
      <c r="E517" s="143"/>
      <c r="F517" s="143"/>
      <c r="G517" s="160"/>
      <c r="H517" s="160"/>
      <c r="I517" s="160"/>
      <c r="J517" s="161"/>
    </row>
    <row r="518" spans="1:12" ht="15" customHeight="1" x14ac:dyDescent="0.25">
      <c r="B518" s="212"/>
      <c r="C518" s="213"/>
      <c r="D518" s="100"/>
      <c r="E518" s="147"/>
      <c r="F518" s="147"/>
      <c r="G518" s="162"/>
      <c r="H518" s="162"/>
      <c r="I518" s="162"/>
      <c r="J518" s="163"/>
    </row>
    <row r="519" spans="1:12" ht="15" customHeight="1" x14ac:dyDescent="0.25">
      <c r="B519" s="52"/>
      <c r="C519" s="56"/>
      <c r="D519" s="45"/>
      <c r="E519" s="151"/>
      <c r="F519" s="107"/>
      <c r="G519" s="152"/>
      <c r="H519" s="152"/>
      <c r="I519" s="152"/>
      <c r="J519" s="155"/>
    </row>
    <row r="520" spans="1:12" ht="15" customHeight="1" x14ac:dyDescent="0.25">
      <c r="B520" s="57"/>
      <c r="C520" s="36"/>
      <c r="D520" s="36"/>
      <c r="E520" s="151"/>
      <c r="F520" s="107"/>
      <c r="G520" s="154"/>
      <c r="H520" s="154"/>
      <c r="I520" s="154"/>
      <c r="J520" s="156"/>
    </row>
    <row r="521" spans="1:12" ht="15" customHeight="1" x14ac:dyDescent="0.25">
      <c r="B521" s="57"/>
      <c r="C521" s="59"/>
      <c r="D521" s="36"/>
      <c r="E521" s="151"/>
      <c r="F521" s="107"/>
      <c r="G521" s="154"/>
      <c r="H521" s="154"/>
      <c r="I521" s="154"/>
      <c r="J521" s="156"/>
    </row>
    <row r="522" spans="1:12" ht="15" customHeight="1" x14ac:dyDescent="0.25">
      <c r="B522" s="29"/>
      <c r="C522" s="30"/>
      <c r="D522" s="31"/>
      <c r="E522" s="143"/>
      <c r="F522" s="143"/>
      <c r="G522" s="160"/>
      <c r="H522" s="160"/>
      <c r="I522" s="160"/>
      <c r="J522" s="161"/>
    </row>
    <row r="523" spans="1:12" ht="15" customHeight="1" x14ac:dyDescent="0.25">
      <c r="B523" s="212"/>
      <c r="C523" s="213"/>
      <c r="D523" s="183"/>
      <c r="E523" s="187"/>
      <c r="F523" s="187"/>
      <c r="G523" s="162"/>
      <c r="H523" s="162"/>
      <c r="I523" s="162"/>
      <c r="J523" s="163"/>
    </row>
    <row r="524" spans="1:12" ht="15" customHeight="1" x14ac:dyDescent="0.25">
      <c r="B524" s="52"/>
      <c r="C524" s="56"/>
      <c r="D524" s="45"/>
      <c r="E524" s="186"/>
      <c r="F524" s="184"/>
      <c r="G524" s="152"/>
      <c r="H524" s="152"/>
      <c r="I524" s="152"/>
      <c r="J524" s="155"/>
    </row>
    <row r="525" spans="1:12" ht="15" customHeight="1" x14ac:dyDescent="0.25">
      <c r="B525" s="57"/>
      <c r="C525" s="36"/>
      <c r="D525" s="36"/>
      <c r="E525" s="186"/>
      <c r="F525" s="184"/>
      <c r="G525" s="154"/>
      <c r="H525" s="154"/>
      <c r="I525" s="154"/>
      <c r="J525" s="156"/>
    </row>
    <row r="526" spans="1:12" ht="19.5" customHeight="1" x14ac:dyDescent="0.25">
      <c r="B526" s="40"/>
      <c r="C526" s="36"/>
      <c r="D526" s="36"/>
      <c r="E526" s="186"/>
      <c r="F526" s="184"/>
      <c r="G526" s="154"/>
      <c r="H526" s="154"/>
      <c r="I526" s="154"/>
      <c r="J526" s="156"/>
    </row>
    <row r="527" spans="1:12" ht="21.75" customHeight="1" x14ac:dyDescent="0.25">
      <c r="B527" s="41"/>
      <c r="C527" s="42"/>
      <c r="D527" s="183"/>
      <c r="E527" s="187"/>
      <c r="F527" s="187"/>
      <c r="G527" s="162"/>
      <c r="H527" s="162"/>
      <c r="I527" s="162"/>
      <c r="J527" s="163"/>
    </row>
    <row r="528" spans="1:12" ht="15" customHeight="1" x14ac:dyDescent="0.25">
      <c r="B528" s="52"/>
      <c r="C528" s="56"/>
      <c r="D528" s="53"/>
      <c r="E528" s="151"/>
      <c r="F528" s="107"/>
      <c r="G528" s="152"/>
      <c r="H528" s="152"/>
      <c r="I528" s="152"/>
      <c r="J528" s="155"/>
    </row>
    <row r="529" spans="2:10" ht="15" customHeight="1" x14ac:dyDescent="0.25">
      <c r="B529" s="34"/>
      <c r="C529" s="35"/>
      <c r="D529" s="36"/>
      <c r="E529" s="151"/>
      <c r="F529" s="107"/>
      <c r="G529" s="154"/>
      <c r="H529" s="154"/>
      <c r="I529" s="154"/>
      <c r="J529" s="156"/>
    </row>
    <row r="530" spans="2:10" ht="15" customHeight="1" x14ac:dyDescent="0.25">
      <c r="B530" s="37"/>
      <c r="C530" s="38"/>
      <c r="D530" s="39"/>
      <c r="E530" s="151"/>
      <c r="F530" s="107"/>
      <c r="G530" s="152"/>
      <c r="H530" s="152"/>
      <c r="I530" s="152"/>
      <c r="J530" s="155"/>
    </row>
    <row r="531" spans="2:10" ht="15" customHeight="1" x14ac:dyDescent="0.25">
      <c r="B531" s="34"/>
      <c r="C531" s="36"/>
      <c r="D531" s="36"/>
      <c r="E531" s="151"/>
      <c r="F531" s="107"/>
      <c r="G531" s="154"/>
      <c r="H531" s="154"/>
      <c r="I531" s="154"/>
      <c r="J531" s="156"/>
    </row>
    <row r="532" spans="2:10" ht="15" customHeight="1" x14ac:dyDescent="0.25">
      <c r="B532" s="34"/>
      <c r="C532" s="36"/>
      <c r="D532" s="36"/>
      <c r="E532" s="151"/>
      <c r="F532" s="107"/>
      <c r="G532" s="154"/>
      <c r="H532" s="154"/>
      <c r="I532" s="154"/>
      <c r="J532" s="156"/>
    </row>
    <row r="533" spans="2:10" ht="15" customHeight="1" x14ac:dyDescent="0.25">
      <c r="B533" s="34"/>
      <c r="C533" s="36"/>
      <c r="D533" s="36"/>
      <c r="E533" s="151"/>
      <c r="F533" s="107"/>
      <c r="G533" s="154"/>
      <c r="H533" s="154"/>
      <c r="I533" s="154"/>
      <c r="J533" s="156"/>
    </row>
    <row r="534" spans="2:10" ht="15" customHeight="1" x14ac:dyDescent="0.25">
      <c r="B534" s="34"/>
      <c r="C534" s="36"/>
      <c r="D534" s="36"/>
      <c r="E534" s="151"/>
      <c r="F534" s="107"/>
      <c r="G534" s="154"/>
      <c r="H534" s="154"/>
      <c r="I534" s="154"/>
      <c r="J534" s="156"/>
    </row>
    <row r="535" spans="2:10" ht="15" customHeight="1" x14ac:dyDescent="0.25">
      <c r="B535" s="34"/>
      <c r="C535" s="36"/>
      <c r="D535" s="36"/>
      <c r="E535" s="151"/>
      <c r="F535" s="107"/>
      <c r="G535" s="154"/>
      <c r="H535" s="154"/>
      <c r="I535" s="154"/>
      <c r="J535" s="156"/>
    </row>
    <row r="536" spans="2:10" ht="15" customHeight="1" x14ac:dyDescent="0.25">
      <c r="B536" s="34"/>
      <c r="C536" s="36"/>
      <c r="D536" s="36"/>
      <c r="E536" s="151"/>
      <c r="F536" s="107"/>
      <c r="G536" s="154"/>
      <c r="H536" s="154"/>
      <c r="I536" s="154"/>
      <c r="J536" s="156"/>
    </row>
    <row r="537" spans="2:10" ht="15" customHeight="1" x14ac:dyDescent="0.25">
      <c r="B537" s="113"/>
      <c r="C537" s="113"/>
      <c r="D537" s="113"/>
      <c r="E537" s="151"/>
      <c r="F537" s="107"/>
      <c r="G537" s="154"/>
      <c r="H537" s="154"/>
      <c r="I537" s="154"/>
      <c r="J537" s="156"/>
    </row>
    <row r="538" spans="2:10" ht="15" customHeight="1" x14ac:dyDescent="0.25">
      <c r="B538" s="40"/>
      <c r="C538" s="36"/>
      <c r="D538" s="36"/>
      <c r="E538" s="151"/>
      <c r="F538" s="107"/>
      <c r="G538" s="154"/>
      <c r="H538" s="154"/>
      <c r="I538" s="154"/>
      <c r="J538" s="156"/>
    </row>
    <row r="539" spans="2:10" ht="15" customHeight="1" x14ac:dyDescent="0.25">
      <c r="B539" s="37"/>
      <c r="C539" s="39"/>
      <c r="D539" s="39"/>
      <c r="E539" s="151"/>
      <c r="F539" s="107"/>
      <c r="G539" s="152"/>
      <c r="H539" s="152"/>
      <c r="I539" s="152"/>
      <c r="J539" s="155"/>
    </row>
    <row r="540" spans="2:10" ht="15" customHeight="1" x14ac:dyDescent="0.25">
      <c r="B540" s="34"/>
      <c r="C540" s="36"/>
      <c r="D540" s="36"/>
      <c r="E540" s="151"/>
      <c r="F540" s="107"/>
      <c r="G540" s="154"/>
      <c r="H540" s="154"/>
      <c r="I540" s="154"/>
      <c r="J540" s="156"/>
    </row>
    <row r="541" spans="2:10" ht="15" customHeight="1" x14ac:dyDescent="0.25">
      <c r="B541" s="34"/>
      <c r="C541" s="36"/>
      <c r="D541" s="36"/>
      <c r="E541" s="151"/>
      <c r="F541" s="107"/>
      <c r="G541" s="154"/>
      <c r="H541" s="154"/>
      <c r="I541" s="154"/>
      <c r="J541" s="156"/>
    </row>
    <row r="542" spans="2:10" ht="15" customHeight="1" x14ac:dyDescent="0.25">
      <c r="B542" s="34"/>
      <c r="C542" s="36"/>
      <c r="D542" s="36"/>
      <c r="E542" s="151"/>
      <c r="F542" s="107"/>
      <c r="G542" s="154"/>
      <c r="H542" s="154"/>
      <c r="I542" s="154"/>
      <c r="J542" s="156"/>
    </row>
    <row r="543" spans="2:10" ht="15" customHeight="1" x14ac:dyDescent="0.25">
      <c r="B543" s="49"/>
      <c r="C543" s="50"/>
      <c r="D543" s="50"/>
      <c r="E543" s="151"/>
      <c r="F543" s="107"/>
      <c r="G543" s="154"/>
      <c r="H543" s="154"/>
      <c r="I543" s="154"/>
      <c r="J543" s="156"/>
    </row>
    <row r="544" spans="2:10" ht="15" customHeight="1" x14ac:dyDescent="0.25">
      <c r="B544" s="34"/>
      <c r="C544" s="36"/>
      <c r="D544" s="36"/>
      <c r="E544" s="151"/>
      <c r="F544" s="107"/>
      <c r="G544" s="154"/>
      <c r="H544" s="154"/>
      <c r="I544" s="154"/>
      <c r="J544" s="156"/>
    </row>
    <row r="545" spans="1:12" ht="15" customHeight="1" x14ac:dyDescent="0.25">
      <c r="B545" s="49"/>
      <c r="C545" s="50"/>
      <c r="D545" s="50"/>
      <c r="E545" s="151"/>
      <c r="F545" s="107"/>
      <c r="G545" s="154"/>
      <c r="H545" s="154"/>
      <c r="I545" s="154"/>
      <c r="J545" s="156"/>
    </row>
    <row r="546" spans="1:12" ht="15" customHeight="1" x14ac:dyDescent="0.25">
      <c r="B546" s="34"/>
      <c r="C546" s="36"/>
      <c r="D546" s="36"/>
      <c r="E546" s="151"/>
      <c r="F546" s="107"/>
      <c r="G546" s="154"/>
      <c r="H546" s="154"/>
      <c r="I546" s="154"/>
      <c r="J546" s="156"/>
    </row>
    <row r="547" spans="1:12" ht="15" customHeight="1" x14ac:dyDescent="0.25">
      <c r="B547" s="34"/>
      <c r="C547" s="36"/>
      <c r="D547" s="36"/>
      <c r="E547" s="151"/>
      <c r="F547" s="107"/>
      <c r="G547" s="154"/>
      <c r="H547" s="154"/>
      <c r="I547" s="154"/>
      <c r="J547" s="156"/>
    </row>
    <row r="548" spans="1:12" ht="15" customHeight="1" x14ac:dyDescent="0.25">
      <c r="A548"/>
      <c r="B548" s="34"/>
      <c r="C548" s="36"/>
      <c r="D548" s="36"/>
      <c r="E548" s="195"/>
      <c r="F548" s="188"/>
      <c r="G548" s="190"/>
      <c r="H548" s="190"/>
      <c r="I548" s="190"/>
      <c r="J548" s="189"/>
      <c r="K548"/>
      <c r="L548"/>
    </row>
    <row r="549" spans="1:12" ht="15" customHeight="1" x14ac:dyDescent="0.25">
      <c r="A549"/>
      <c r="B549" s="34"/>
      <c r="C549" s="36"/>
      <c r="D549" s="36"/>
      <c r="E549" s="195"/>
      <c r="F549" s="188"/>
      <c r="G549" s="190"/>
      <c r="H549" s="190"/>
      <c r="I549" s="190"/>
      <c r="J549" s="196"/>
      <c r="K549"/>
      <c r="L549"/>
    </row>
    <row r="550" spans="1:12" ht="15" customHeight="1" x14ac:dyDescent="0.25">
      <c r="B550" s="37"/>
      <c r="C550" s="39"/>
      <c r="D550" s="39"/>
      <c r="E550" s="151"/>
      <c r="F550" s="107"/>
      <c r="G550" s="152"/>
      <c r="H550" s="152"/>
      <c r="I550" s="152"/>
      <c r="J550" s="155"/>
    </row>
    <row r="551" spans="1:12" ht="15" customHeight="1" x14ac:dyDescent="0.25">
      <c r="B551" s="34"/>
      <c r="C551" s="36"/>
      <c r="D551" s="36"/>
      <c r="E551" s="151"/>
      <c r="F551" s="107"/>
      <c r="G551" s="154"/>
      <c r="H551" s="154"/>
      <c r="I551" s="154"/>
      <c r="J551" s="156"/>
    </row>
    <row r="552" spans="1:12" ht="15" customHeight="1" x14ac:dyDescent="0.25">
      <c r="B552" s="34"/>
      <c r="C552" s="36"/>
      <c r="D552" s="36"/>
      <c r="E552" s="151"/>
      <c r="F552" s="107"/>
      <c r="G552" s="154"/>
      <c r="H552" s="154"/>
      <c r="I552" s="154"/>
      <c r="J552" s="156"/>
    </row>
    <row r="553" spans="1:12" ht="15" customHeight="1" x14ac:dyDescent="0.25">
      <c r="B553" s="34"/>
      <c r="C553" s="36"/>
      <c r="D553" s="36"/>
      <c r="E553" s="151"/>
      <c r="F553" s="107"/>
      <c r="G553" s="154"/>
      <c r="H553" s="154"/>
      <c r="I553" s="154"/>
      <c r="J553" s="156"/>
    </row>
    <row r="554" spans="1:12" ht="15" customHeight="1" x14ac:dyDescent="0.25">
      <c r="B554" s="34"/>
      <c r="C554" s="36"/>
      <c r="D554" s="36"/>
      <c r="E554" s="151"/>
      <c r="F554" s="107"/>
      <c r="G554" s="154"/>
      <c r="H554" s="154"/>
      <c r="I554" s="154"/>
      <c r="J554" s="156"/>
    </row>
    <row r="555" spans="1:12" ht="15" customHeight="1" x14ac:dyDescent="0.25">
      <c r="B555" s="34"/>
      <c r="C555" s="36"/>
      <c r="D555" s="36"/>
      <c r="E555" s="151"/>
      <c r="F555" s="107"/>
      <c r="G555" s="154"/>
      <c r="H555" s="154"/>
      <c r="I555" s="154"/>
      <c r="J555" s="156"/>
    </row>
    <row r="556" spans="1:12" ht="15" customHeight="1" x14ac:dyDescent="0.25">
      <c r="B556" s="179"/>
      <c r="C556" s="36"/>
      <c r="D556" s="36"/>
      <c r="E556" s="151"/>
      <c r="F556" s="107"/>
      <c r="G556" s="154"/>
      <c r="H556" s="154"/>
      <c r="I556" s="154"/>
      <c r="J556" s="156"/>
    </row>
    <row r="557" spans="1:12" ht="15" customHeight="1" x14ac:dyDescent="0.25">
      <c r="B557" s="34"/>
      <c r="C557" s="36"/>
      <c r="D557" s="36"/>
      <c r="E557" s="151"/>
      <c r="F557" s="107"/>
      <c r="G557" s="154"/>
      <c r="H557" s="154"/>
      <c r="I557" s="154"/>
      <c r="J557" s="156"/>
    </row>
    <row r="558" spans="1:12" ht="15" customHeight="1" x14ac:dyDescent="0.25">
      <c r="B558" s="34"/>
      <c r="C558" s="36"/>
      <c r="D558" s="36"/>
      <c r="E558" s="151"/>
      <c r="F558" s="107"/>
      <c r="G558" s="154"/>
      <c r="H558" s="154"/>
      <c r="I558" s="154"/>
      <c r="J558" s="156"/>
    </row>
    <row r="559" spans="1:12" ht="15" customHeight="1" x14ac:dyDescent="0.25">
      <c r="B559" s="34"/>
      <c r="C559" s="36"/>
      <c r="D559" s="36"/>
      <c r="E559" s="151"/>
      <c r="F559" s="107"/>
      <c r="G559" s="154"/>
      <c r="H559" s="154"/>
      <c r="I559" s="154"/>
      <c r="J559" s="156"/>
    </row>
    <row r="560" spans="1:12" ht="15" customHeight="1" x14ac:dyDescent="0.25">
      <c r="B560" s="37"/>
      <c r="C560" s="39"/>
      <c r="D560" s="39"/>
      <c r="E560" s="151"/>
      <c r="F560" s="107"/>
      <c r="G560" s="152"/>
      <c r="H560" s="152"/>
      <c r="I560" s="152"/>
      <c r="J560" s="155"/>
    </row>
    <row r="561" spans="2:10" ht="15" customHeight="1" x14ac:dyDescent="0.25">
      <c r="B561" s="34"/>
      <c r="C561" s="36"/>
      <c r="D561" s="36"/>
      <c r="E561" s="151"/>
      <c r="F561" s="107"/>
      <c r="G561" s="154"/>
      <c r="H561" s="154"/>
      <c r="I561" s="154"/>
      <c r="J561" s="156"/>
    </row>
    <row r="562" spans="2:10" ht="15" customHeight="1" x14ac:dyDescent="0.25">
      <c r="B562" s="34"/>
      <c r="C562" s="36"/>
      <c r="D562" s="36"/>
      <c r="E562" s="151"/>
      <c r="F562" s="107"/>
      <c r="G562" s="154"/>
      <c r="H562" s="154"/>
      <c r="I562" s="154"/>
      <c r="J562" s="156"/>
    </row>
    <row r="563" spans="2:10" ht="15" customHeight="1" x14ac:dyDescent="0.25">
      <c r="B563" s="34"/>
      <c r="C563" s="36"/>
      <c r="D563" s="36"/>
      <c r="E563" s="151"/>
      <c r="F563" s="107"/>
      <c r="G563" s="154"/>
      <c r="H563" s="154"/>
      <c r="I563" s="154"/>
      <c r="J563" s="156"/>
    </row>
    <row r="564" spans="2:10" ht="15" customHeight="1" x14ac:dyDescent="0.25">
      <c r="B564" s="34"/>
      <c r="C564" s="36"/>
      <c r="D564" s="36"/>
      <c r="E564" s="151"/>
      <c r="F564" s="107"/>
      <c r="G564" s="154"/>
      <c r="H564" s="154"/>
      <c r="I564" s="154"/>
      <c r="J564" s="156"/>
    </row>
    <row r="565" spans="2:10" ht="15" customHeight="1" x14ac:dyDescent="0.25">
      <c r="B565" s="34"/>
      <c r="C565" s="36"/>
      <c r="D565" s="36"/>
      <c r="E565" s="151"/>
      <c r="F565" s="107"/>
      <c r="G565" s="154"/>
      <c r="H565" s="154"/>
      <c r="I565" s="154"/>
      <c r="J565" s="156"/>
    </row>
    <row r="566" spans="2:10" ht="15" customHeight="1" x14ac:dyDescent="0.25">
      <c r="B566" s="34"/>
      <c r="C566" s="36"/>
      <c r="D566" s="36"/>
      <c r="E566" s="151"/>
      <c r="F566" s="107"/>
      <c r="G566" s="154"/>
      <c r="H566" s="154"/>
      <c r="I566" s="154"/>
      <c r="J566" s="156"/>
    </row>
    <row r="567" spans="2:10" ht="15" customHeight="1" x14ac:dyDescent="0.25">
      <c r="B567" s="34"/>
      <c r="C567" s="36"/>
      <c r="D567" s="36"/>
      <c r="E567" s="151"/>
      <c r="F567" s="107"/>
      <c r="G567" s="154"/>
      <c r="H567" s="154"/>
      <c r="I567" s="154"/>
      <c r="J567" s="156"/>
    </row>
    <row r="568" spans="2:10" ht="15" customHeight="1" x14ac:dyDescent="0.25">
      <c r="B568" s="57"/>
      <c r="C568" s="59"/>
      <c r="D568" s="59"/>
      <c r="E568" s="151"/>
      <c r="F568" s="107"/>
      <c r="G568" s="154"/>
      <c r="H568" s="154"/>
      <c r="I568" s="154"/>
      <c r="J568" s="156"/>
    </row>
    <row r="569" spans="2:10" ht="15" customHeight="1" x14ac:dyDescent="0.25">
      <c r="B569" s="40"/>
      <c r="C569" s="36"/>
      <c r="D569" s="36"/>
      <c r="E569" s="151"/>
      <c r="F569" s="107"/>
      <c r="G569" s="154"/>
      <c r="H569" s="154"/>
      <c r="I569" s="154"/>
      <c r="J569" s="156"/>
    </row>
    <row r="570" spans="2:10" ht="15" customHeight="1" x14ac:dyDescent="0.25">
      <c r="B570" s="29"/>
      <c r="C570" s="30"/>
      <c r="D570" s="31"/>
      <c r="E570" s="143"/>
      <c r="F570" s="143"/>
      <c r="G570" s="160"/>
      <c r="H570" s="160"/>
      <c r="I570" s="160"/>
      <c r="J570" s="161"/>
    </row>
    <row r="571" spans="2:10" ht="15" customHeight="1" x14ac:dyDescent="0.25">
      <c r="B571" s="212"/>
      <c r="C571" s="213"/>
      <c r="D571" s="100"/>
      <c r="E571" s="147"/>
      <c r="F571" s="147"/>
      <c r="G571" s="162"/>
      <c r="H571" s="162"/>
      <c r="I571" s="162"/>
      <c r="J571" s="163"/>
    </row>
    <row r="572" spans="2:10" ht="15" customHeight="1" x14ac:dyDescent="0.25">
      <c r="B572" s="52"/>
      <c r="C572" s="56"/>
      <c r="D572" s="33"/>
      <c r="E572" s="151"/>
      <c r="F572" s="107"/>
      <c r="G572" s="152"/>
      <c r="H572" s="152"/>
      <c r="I572" s="152"/>
      <c r="J572" s="155"/>
    </row>
    <row r="573" spans="2:10" ht="15" customHeight="1" x14ac:dyDescent="0.25">
      <c r="B573" s="34"/>
      <c r="C573" s="51"/>
      <c r="D573" s="36"/>
      <c r="E573" s="151"/>
      <c r="F573" s="107"/>
      <c r="G573" s="154"/>
      <c r="H573" s="154"/>
      <c r="I573" s="154"/>
      <c r="J573" s="156"/>
    </row>
    <row r="574" spans="2:10" ht="15" customHeight="1" x14ac:dyDescent="0.25">
      <c r="B574" s="34"/>
      <c r="C574" s="51"/>
      <c r="D574" s="36"/>
      <c r="E574" s="151"/>
      <c r="F574" s="107"/>
      <c r="G574" s="154"/>
      <c r="H574" s="154"/>
      <c r="I574" s="154"/>
      <c r="J574" s="156"/>
    </row>
    <row r="575" spans="2:10" ht="15" customHeight="1" x14ac:dyDescent="0.25">
      <c r="B575" s="34"/>
      <c r="C575" s="51"/>
      <c r="D575" s="36"/>
      <c r="E575" s="151"/>
      <c r="F575" s="107"/>
      <c r="G575" s="154"/>
      <c r="H575" s="154"/>
      <c r="I575" s="154"/>
      <c r="J575" s="156"/>
    </row>
    <row r="576" spans="2:10" ht="15" customHeight="1" x14ac:dyDescent="0.25">
      <c r="B576" s="57"/>
      <c r="C576" s="61"/>
      <c r="D576" s="36"/>
      <c r="E576" s="151"/>
      <c r="F576" s="107"/>
      <c r="G576" s="154"/>
      <c r="H576" s="154"/>
      <c r="I576" s="154"/>
      <c r="J576" s="156"/>
    </row>
    <row r="577" spans="2:10" ht="15" customHeight="1" x14ac:dyDescent="0.25">
      <c r="B577" s="29"/>
      <c r="C577" s="30"/>
      <c r="D577" s="31"/>
      <c r="E577" s="143"/>
      <c r="F577" s="143"/>
      <c r="G577" s="160"/>
      <c r="H577" s="160"/>
      <c r="I577" s="160"/>
      <c r="J577" s="161"/>
    </row>
    <row r="578" spans="2:10" ht="15" customHeight="1" x14ac:dyDescent="0.25">
      <c r="B578" s="212"/>
      <c r="C578" s="213"/>
      <c r="D578" s="100"/>
      <c r="E578" s="147"/>
      <c r="F578" s="147"/>
      <c r="G578" s="162"/>
      <c r="H578" s="162"/>
      <c r="I578" s="162"/>
      <c r="J578" s="163"/>
    </row>
    <row r="579" spans="2:10" ht="15" customHeight="1" x14ac:dyDescent="0.25">
      <c r="B579" s="62"/>
      <c r="C579" s="33"/>
      <c r="D579" s="33"/>
      <c r="E579" s="151"/>
      <c r="F579" s="107"/>
      <c r="G579" s="152"/>
      <c r="H579" s="152"/>
      <c r="I579" s="152"/>
      <c r="J579" s="155"/>
    </row>
    <row r="580" spans="2:10" ht="15" customHeight="1" x14ac:dyDescent="0.25">
      <c r="B580" s="63"/>
      <c r="C580" s="39"/>
      <c r="D580" s="39"/>
      <c r="E580" s="151"/>
      <c r="F580" s="107"/>
      <c r="G580" s="152"/>
      <c r="H580" s="152"/>
      <c r="I580" s="152"/>
      <c r="J580" s="155"/>
    </row>
    <row r="581" spans="2:10" ht="15" customHeight="1" x14ac:dyDescent="0.25">
      <c r="B581" s="34"/>
      <c r="C581" s="36"/>
      <c r="D581" s="36"/>
      <c r="E581" s="151"/>
      <c r="F581" s="107"/>
      <c r="G581" s="154"/>
      <c r="H581" s="154"/>
      <c r="I581" s="154"/>
      <c r="J581" s="155"/>
    </row>
    <row r="582" spans="2:10" ht="15" customHeight="1" x14ac:dyDescent="0.25">
      <c r="B582" s="40"/>
      <c r="C582" s="36"/>
      <c r="D582" s="36"/>
      <c r="E582" s="151"/>
      <c r="F582" s="107"/>
      <c r="G582" s="154"/>
      <c r="H582" s="154"/>
      <c r="I582" s="154"/>
      <c r="J582" s="156"/>
    </row>
    <row r="583" spans="2:10" ht="15" customHeight="1" x14ac:dyDescent="0.25">
      <c r="B583" s="40"/>
      <c r="C583" s="36"/>
      <c r="D583" s="36"/>
      <c r="E583" s="151"/>
      <c r="F583" s="107"/>
      <c r="G583" s="154"/>
      <c r="H583" s="154"/>
      <c r="I583" s="154"/>
      <c r="J583" s="156"/>
    </row>
    <row r="584" spans="2:10" ht="15" customHeight="1" x14ac:dyDescent="0.25">
      <c r="B584" s="40"/>
      <c r="C584" s="36"/>
      <c r="D584" s="36"/>
      <c r="E584" s="151"/>
      <c r="F584" s="107"/>
      <c r="G584" s="154"/>
      <c r="H584" s="154"/>
      <c r="I584" s="154"/>
      <c r="J584" s="156"/>
    </row>
    <row r="585" spans="2:10" ht="15" customHeight="1" x14ac:dyDescent="0.25">
      <c r="B585" s="34"/>
      <c r="C585" s="36"/>
      <c r="D585" s="36"/>
      <c r="E585" s="151"/>
      <c r="F585" s="107"/>
      <c r="G585" s="154"/>
      <c r="H585" s="154"/>
      <c r="I585" s="154"/>
      <c r="J585" s="156"/>
    </row>
    <row r="586" spans="2:10" ht="15" customHeight="1" x14ac:dyDescent="0.25">
      <c r="B586" s="63"/>
      <c r="C586" s="39"/>
      <c r="D586" s="39"/>
      <c r="E586" s="151"/>
      <c r="F586" s="107"/>
      <c r="G586" s="152"/>
      <c r="H586" s="152"/>
      <c r="I586" s="152"/>
      <c r="J586" s="155"/>
    </row>
    <row r="587" spans="2:10" ht="15" customHeight="1" x14ac:dyDescent="0.25">
      <c r="B587" s="40"/>
      <c r="C587" s="36"/>
      <c r="D587" s="36"/>
      <c r="E587" s="151"/>
      <c r="F587" s="107"/>
      <c r="G587" s="154"/>
      <c r="H587" s="154"/>
      <c r="I587" s="154"/>
      <c r="J587" s="156"/>
    </row>
    <row r="588" spans="2:10" ht="15" customHeight="1" x14ac:dyDescent="0.25">
      <c r="B588" s="40"/>
      <c r="C588" s="36"/>
      <c r="D588" s="36"/>
      <c r="E588" s="151"/>
      <c r="F588" s="107"/>
      <c r="G588" s="154"/>
      <c r="H588" s="154"/>
      <c r="I588" s="154"/>
      <c r="J588" s="156"/>
    </row>
    <row r="589" spans="2:10" ht="15" customHeight="1" x14ac:dyDescent="0.25">
      <c r="B589" s="40"/>
      <c r="C589" s="36"/>
      <c r="D589" s="36"/>
      <c r="E589" s="151"/>
      <c r="F589" s="107"/>
      <c r="G589" s="154"/>
      <c r="H589" s="154"/>
      <c r="I589" s="154"/>
      <c r="J589" s="156"/>
    </row>
    <row r="590" spans="2:10" ht="15" customHeight="1" x14ac:dyDescent="0.25">
      <c r="B590" s="64"/>
      <c r="C590" s="50"/>
      <c r="D590" s="50"/>
      <c r="E590" s="151"/>
      <c r="F590" s="107"/>
      <c r="G590" s="154"/>
      <c r="H590" s="154"/>
      <c r="I590" s="154"/>
      <c r="J590" s="156"/>
    </row>
    <row r="591" spans="2:10" ht="15" customHeight="1" x14ac:dyDescent="0.25">
      <c r="B591" s="40"/>
      <c r="C591" s="36"/>
      <c r="D591" s="36"/>
      <c r="E591" s="151"/>
      <c r="F591" s="107"/>
      <c r="G591" s="154"/>
      <c r="H591" s="154"/>
      <c r="I591" s="154"/>
      <c r="J591" s="156"/>
    </row>
    <row r="592" spans="2:10" ht="15" customHeight="1" x14ac:dyDescent="0.25">
      <c r="B592" s="40"/>
      <c r="C592" s="36"/>
      <c r="D592" s="36"/>
      <c r="E592" s="151"/>
      <c r="F592" s="107"/>
      <c r="G592" s="154"/>
      <c r="H592" s="154"/>
      <c r="I592" s="154"/>
      <c r="J592" s="156"/>
    </row>
    <row r="593" spans="2:10" ht="15" customHeight="1" x14ac:dyDescent="0.25">
      <c r="B593" s="63"/>
      <c r="C593" s="39"/>
      <c r="D593" s="39"/>
      <c r="E593" s="151"/>
      <c r="F593" s="107"/>
      <c r="G593" s="152"/>
      <c r="H593" s="152"/>
      <c r="I593" s="152"/>
      <c r="J593" s="155"/>
    </row>
    <row r="594" spans="2:10" ht="15" customHeight="1" x14ac:dyDescent="0.25">
      <c r="B594" s="40"/>
      <c r="C594" s="36"/>
      <c r="D594" s="36"/>
      <c r="E594" s="151"/>
      <c r="F594" s="107"/>
      <c r="G594" s="154"/>
      <c r="H594" s="154"/>
      <c r="I594" s="154"/>
      <c r="J594" s="156"/>
    </row>
    <row r="595" spans="2:10" ht="15" customHeight="1" x14ac:dyDescent="0.25">
      <c r="B595" s="34"/>
      <c r="C595" s="36"/>
      <c r="D595" s="36"/>
      <c r="E595" s="151"/>
      <c r="F595" s="107"/>
      <c r="G595" s="154"/>
      <c r="H595" s="154"/>
      <c r="I595" s="154"/>
      <c r="J595" s="156"/>
    </row>
    <row r="596" spans="2:10" ht="15" customHeight="1" x14ac:dyDescent="0.25">
      <c r="B596" s="179"/>
      <c r="C596" s="36"/>
      <c r="D596" s="36"/>
      <c r="E596" s="151"/>
      <c r="F596" s="107"/>
      <c r="G596" s="154"/>
      <c r="H596" s="154"/>
      <c r="I596" s="154"/>
      <c r="J596" s="156"/>
    </row>
    <row r="597" spans="2:10" ht="15" customHeight="1" x14ac:dyDescent="0.25">
      <c r="B597" s="34"/>
      <c r="C597" s="36"/>
      <c r="D597" s="36"/>
      <c r="E597" s="151"/>
      <c r="F597" s="107"/>
      <c r="G597" s="154"/>
      <c r="H597" s="154"/>
      <c r="I597" s="154"/>
      <c r="J597" s="156"/>
    </row>
    <row r="598" spans="2:10" ht="15" customHeight="1" x14ac:dyDescent="0.25">
      <c r="B598" s="34"/>
      <c r="C598" s="36"/>
      <c r="D598" s="36"/>
      <c r="E598" s="151"/>
      <c r="F598" s="107"/>
      <c r="G598" s="154"/>
      <c r="H598" s="154"/>
      <c r="I598" s="154"/>
      <c r="J598" s="156"/>
    </row>
    <row r="599" spans="2:10" ht="15" customHeight="1" x14ac:dyDescent="0.25">
      <c r="B599" s="63"/>
      <c r="C599" s="39"/>
      <c r="D599" s="39"/>
      <c r="E599" s="151"/>
      <c r="F599" s="107"/>
      <c r="G599" s="152"/>
      <c r="H599" s="152"/>
      <c r="I599" s="152"/>
      <c r="J599" s="155"/>
    </row>
    <row r="600" spans="2:10" ht="15" customHeight="1" x14ac:dyDescent="0.25">
      <c r="B600" s="40"/>
      <c r="C600" s="36"/>
      <c r="D600" s="36"/>
      <c r="E600" s="151"/>
      <c r="F600" s="107"/>
      <c r="G600" s="154"/>
      <c r="H600" s="154"/>
      <c r="I600" s="154"/>
      <c r="J600" s="156"/>
    </row>
    <row r="601" spans="2:10" ht="15" customHeight="1" x14ac:dyDescent="0.25">
      <c r="B601" s="40"/>
      <c r="C601" s="36"/>
      <c r="D601" s="36"/>
      <c r="E601" s="151"/>
      <c r="F601" s="107"/>
      <c r="G601" s="154"/>
      <c r="H601" s="154"/>
      <c r="I601" s="154"/>
      <c r="J601" s="156"/>
    </row>
    <row r="602" spans="2:10" ht="15" customHeight="1" x14ac:dyDescent="0.25">
      <c r="B602" s="40"/>
      <c r="C602" s="36"/>
      <c r="D602" s="36"/>
      <c r="E602" s="151"/>
      <c r="F602" s="107"/>
      <c r="G602" s="154"/>
      <c r="H602" s="154"/>
      <c r="I602" s="154"/>
      <c r="J602" s="156"/>
    </row>
    <row r="603" spans="2:10" ht="15" customHeight="1" x14ac:dyDescent="0.25">
      <c r="B603" s="40"/>
      <c r="C603" s="36"/>
      <c r="D603" s="36"/>
      <c r="E603" s="151"/>
      <c r="F603" s="107"/>
      <c r="G603" s="154"/>
      <c r="H603" s="154"/>
      <c r="I603" s="154"/>
      <c r="J603" s="156"/>
    </row>
    <row r="604" spans="2:10" ht="15" customHeight="1" x14ac:dyDescent="0.25">
      <c r="B604" s="40"/>
      <c r="C604" s="36"/>
      <c r="D604" s="36"/>
      <c r="E604" s="151"/>
      <c r="F604" s="107"/>
      <c r="G604" s="154"/>
      <c r="H604" s="154"/>
      <c r="I604" s="154"/>
      <c r="J604" s="156"/>
    </row>
    <row r="605" spans="2:10" ht="15" customHeight="1" x14ac:dyDescent="0.25">
      <c r="B605" s="40"/>
      <c r="C605" s="36"/>
      <c r="D605" s="36"/>
      <c r="E605" s="151"/>
      <c r="F605" s="107"/>
      <c r="G605" s="154"/>
      <c r="H605" s="154"/>
      <c r="I605" s="154"/>
      <c r="J605" s="156"/>
    </row>
    <row r="606" spans="2:10" ht="15" customHeight="1" x14ac:dyDescent="0.25">
      <c r="B606" s="40"/>
      <c r="C606" s="36"/>
      <c r="D606" s="36"/>
      <c r="E606" s="151"/>
      <c r="F606" s="107"/>
      <c r="G606" s="154"/>
      <c r="H606" s="154"/>
      <c r="I606" s="154"/>
      <c r="J606" s="156"/>
    </row>
    <row r="607" spans="2:10" ht="15" customHeight="1" x14ac:dyDescent="0.25">
      <c r="B607" s="29"/>
      <c r="C607" s="30"/>
      <c r="D607" s="31"/>
      <c r="E607" s="143"/>
      <c r="F607" s="143"/>
      <c r="G607" s="160"/>
      <c r="H607" s="160"/>
      <c r="I607" s="160"/>
      <c r="J607" s="161"/>
    </row>
    <row r="608" spans="2:10" ht="15" customHeight="1" x14ac:dyDescent="0.25">
      <c r="B608" s="212"/>
      <c r="C608" s="213"/>
      <c r="D608" s="100"/>
      <c r="E608" s="147"/>
      <c r="F608" s="147"/>
      <c r="G608" s="162"/>
      <c r="H608" s="162"/>
      <c r="I608" s="162"/>
      <c r="J608" s="163"/>
    </row>
    <row r="609" spans="2:10" ht="15" customHeight="1" x14ac:dyDescent="0.25">
      <c r="B609" s="62"/>
      <c r="C609" s="33"/>
      <c r="D609" s="33"/>
      <c r="E609" s="151"/>
      <c r="F609" s="107"/>
      <c r="G609" s="152"/>
      <c r="H609" s="152"/>
      <c r="I609" s="152"/>
      <c r="J609" s="155"/>
    </row>
    <row r="610" spans="2:10" ht="15" customHeight="1" x14ac:dyDescent="0.25">
      <c r="B610" s="40"/>
      <c r="C610" s="36"/>
      <c r="D610" s="36"/>
      <c r="E610" s="151"/>
      <c r="F610" s="107"/>
      <c r="G610" s="154"/>
      <c r="H610" s="154"/>
      <c r="I610" s="154"/>
      <c r="J610" s="156"/>
    </row>
    <row r="611" spans="2:10" ht="15" customHeight="1" x14ac:dyDescent="0.25">
      <c r="B611" s="40"/>
      <c r="C611" s="36"/>
      <c r="D611" s="36"/>
      <c r="E611" s="151"/>
      <c r="F611" s="107"/>
      <c r="G611" s="154"/>
      <c r="H611" s="154"/>
      <c r="I611" s="154"/>
      <c r="J611" s="156"/>
    </row>
    <row r="612" spans="2:10" ht="15" customHeight="1" x14ac:dyDescent="0.25">
      <c r="B612" s="40"/>
      <c r="C612" s="36"/>
      <c r="D612" s="36"/>
      <c r="E612" s="151"/>
      <c r="F612" s="107"/>
      <c r="G612" s="154"/>
      <c r="H612" s="154"/>
      <c r="I612" s="154"/>
      <c r="J612" s="156"/>
    </row>
    <row r="613" spans="2:10" ht="15" customHeight="1" x14ac:dyDescent="0.25">
      <c r="B613" s="40"/>
      <c r="C613" s="36"/>
      <c r="D613" s="36"/>
      <c r="E613" s="151"/>
      <c r="F613" s="107"/>
      <c r="G613" s="154"/>
      <c r="H613" s="154"/>
      <c r="I613" s="154"/>
      <c r="J613" s="156"/>
    </row>
    <row r="614" spans="2:10" ht="15" customHeight="1" x14ac:dyDescent="0.25">
      <c r="B614" s="40"/>
      <c r="C614" s="36"/>
      <c r="D614" s="36"/>
      <c r="E614" s="151"/>
      <c r="F614" s="107"/>
      <c r="G614" s="154"/>
      <c r="H614" s="154"/>
      <c r="I614" s="154"/>
      <c r="J614" s="156"/>
    </row>
    <row r="615" spans="2:10" ht="15" customHeight="1" x14ac:dyDescent="0.25">
      <c r="B615" s="40"/>
      <c r="C615" s="36"/>
      <c r="D615" s="36"/>
      <c r="E615" s="151"/>
      <c r="F615" s="107"/>
      <c r="G615" s="154"/>
      <c r="H615" s="154"/>
      <c r="I615" s="154"/>
      <c r="J615" s="156"/>
    </row>
    <row r="616" spans="2:10" ht="15" customHeight="1" x14ac:dyDescent="0.25">
      <c r="B616" s="40"/>
      <c r="C616" s="36"/>
      <c r="D616" s="36"/>
      <c r="E616" s="151"/>
      <c r="F616" s="107"/>
      <c r="G616" s="154"/>
      <c r="H616" s="154"/>
      <c r="I616" s="154"/>
      <c r="J616" s="156"/>
    </row>
    <row r="617" spans="2:10" ht="15" customHeight="1" x14ac:dyDescent="0.25">
      <c r="B617" s="40"/>
      <c r="C617" s="36"/>
      <c r="D617" s="36"/>
      <c r="E617" s="151"/>
      <c r="F617" s="107"/>
      <c r="G617" s="154"/>
      <c r="H617" s="154"/>
      <c r="I617" s="154"/>
      <c r="J617" s="156"/>
    </row>
    <row r="618" spans="2:10" ht="15" customHeight="1" x14ac:dyDescent="0.25">
      <c r="B618" s="40"/>
      <c r="C618" s="36"/>
      <c r="D618" s="36"/>
      <c r="E618" s="151"/>
      <c r="F618" s="107"/>
      <c r="G618" s="154"/>
      <c r="H618" s="154"/>
      <c r="I618" s="154"/>
      <c r="J618" s="156"/>
    </row>
    <row r="619" spans="2:10" ht="15" customHeight="1" x14ac:dyDescent="0.25">
      <c r="B619" s="40"/>
      <c r="C619" s="36"/>
      <c r="D619" s="36"/>
      <c r="E619" s="151"/>
      <c r="F619" s="107"/>
      <c r="G619" s="154"/>
      <c r="H619" s="154"/>
      <c r="I619" s="154"/>
      <c r="J619" s="156"/>
    </row>
  </sheetData>
  <mergeCells count="818">
    <mergeCell ref="A277:C277"/>
    <mergeCell ref="A267:C267"/>
    <mergeCell ref="A265:C265"/>
    <mergeCell ref="A266:C266"/>
    <mergeCell ref="A263:C263"/>
    <mergeCell ref="A268:C268"/>
    <mergeCell ref="A278:C278"/>
    <mergeCell ref="A279:C279"/>
    <mergeCell ref="B503:C503"/>
    <mergeCell ref="B445:C445"/>
    <mergeCell ref="B449:C449"/>
    <mergeCell ref="A322:A323"/>
    <mergeCell ref="B288:C288"/>
    <mergeCell ref="B304:C304"/>
    <mergeCell ref="B302:C302"/>
    <mergeCell ref="A299:A300"/>
    <mergeCell ref="A288:A289"/>
    <mergeCell ref="B441:C441"/>
    <mergeCell ref="B421:C421"/>
    <mergeCell ref="B437:C437"/>
    <mergeCell ref="C373:C374"/>
    <mergeCell ref="B334:C334"/>
    <mergeCell ref="B507:C507"/>
    <mergeCell ref="B523:C523"/>
    <mergeCell ref="A60:C60"/>
    <mergeCell ref="A66:C66"/>
    <mergeCell ref="A210:C210"/>
    <mergeCell ref="B326:C327"/>
    <mergeCell ref="B337:C337"/>
    <mergeCell ref="B338:C338"/>
    <mergeCell ref="B286:C286"/>
    <mergeCell ref="A284:A285"/>
    <mergeCell ref="A280:C280"/>
    <mergeCell ref="A269:C269"/>
    <mergeCell ref="A270:C270"/>
    <mergeCell ref="A271:C271"/>
    <mergeCell ref="A272:C272"/>
    <mergeCell ref="A273:C273"/>
    <mergeCell ref="A274:C274"/>
    <mergeCell ref="A275:C275"/>
    <mergeCell ref="A276:C276"/>
    <mergeCell ref="A115:C115"/>
    <mergeCell ref="A254:C254"/>
    <mergeCell ref="A255:C255"/>
    <mergeCell ref="A256:C256"/>
    <mergeCell ref="A257:C257"/>
    <mergeCell ref="A116:C116"/>
    <mergeCell ref="E116:E117"/>
    <mergeCell ref="F116:F117"/>
    <mergeCell ref="G116:G117"/>
    <mergeCell ref="H116:H117"/>
    <mergeCell ref="I116:I117"/>
    <mergeCell ref="J116:J117"/>
    <mergeCell ref="A117:C117"/>
    <mergeCell ref="D190:D192"/>
    <mergeCell ref="A191:C191"/>
    <mergeCell ref="E191:E192"/>
    <mergeCell ref="F191:F192"/>
    <mergeCell ref="G191:G192"/>
    <mergeCell ref="H191:H192"/>
    <mergeCell ref="I191:I192"/>
    <mergeCell ref="J191:J192"/>
    <mergeCell ref="A192:C192"/>
    <mergeCell ref="A185:C185"/>
    <mergeCell ref="A186:C186"/>
    <mergeCell ref="A188:C188"/>
    <mergeCell ref="A166:C166"/>
    <mergeCell ref="A167:C167"/>
    <mergeCell ref="A168:C168"/>
    <mergeCell ref="A169:C169"/>
    <mergeCell ref="A258:C258"/>
    <mergeCell ref="A259:C259"/>
    <mergeCell ref="A260:C260"/>
    <mergeCell ref="A261:C261"/>
    <mergeCell ref="A262:C262"/>
    <mergeCell ref="A245:C245"/>
    <mergeCell ref="A246:C246"/>
    <mergeCell ref="A247:C247"/>
    <mergeCell ref="A248:C248"/>
    <mergeCell ref="A249:C249"/>
    <mergeCell ref="A250:C250"/>
    <mergeCell ref="A251:C251"/>
    <mergeCell ref="A252:C252"/>
    <mergeCell ref="A253:C253"/>
    <mergeCell ref="A236:C236"/>
    <mergeCell ref="A237:C237"/>
    <mergeCell ref="A238:C238"/>
    <mergeCell ref="A239:C239"/>
    <mergeCell ref="A240:C240"/>
    <mergeCell ref="A241:C241"/>
    <mergeCell ref="A242:C242"/>
    <mergeCell ref="A243:C243"/>
    <mergeCell ref="A244:C244"/>
    <mergeCell ref="A227:C227"/>
    <mergeCell ref="A228:C228"/>
    <mergeCell ref="A229:C229"/>
    <mergeCell ref="A230:C230"/>
    <mergeCell ref="A231:C231"/>
    <mergeCell ref="A232:C232"/>
    <mergeCell ref="A233:C233"/>
    <mergeCell ref="A234:C234"/>
    <mergeCell ref="A235:C235"/>
    <mergeCell ref="A218:C218"/>
    <mergeCell ref="A219:C219"/>
    <mergeCell ref="A220:C220"/>
    <mergeCell ref="A221:C221"/>
    <mergeCell ref="A222:C222"/>
    <mergeCell ref="A223:C223"/>
    <mergeCell ref="A224:C224"/>
    <mergeCell ref="A225:C225"/>
    <mergeCell ref="A226:C226"/>
    <mergeCell ref="A208:C208"/>
    <mergeCell ref="A209:C209"/>
    <mergeCell ref="A211:C211"/>
    <mergeCell ref="A212:C212"/>
    <mergeCell ref="A213:C213"/>
    <mergeCell ref="A214:C214"/>
    <mergeCell ref="A215:C215"/>
    <mergeCell ref="A216:C216"/>
    <mergeCell ref="A217:C217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193:C193"/>
    <mergeCell ref="A194:C194"/>
    <mergeCell ref="A195:C195"/>
    <mergeCell ref="A196:C196"/>
    <mergeCell ref="A197:C197"/>
    <mergeCell ref="A198:C198"/>
    <mergeCell ref="A190:C190"/>
    <mergeCell ref="A178:C178"/>
    <mergeCell ref="A179:C179"/>
    <mergeCell ref="A180:C180"/>
    <mergeCell ref="A181:C181"/>
    <mergeCell ref="A182:C182"/>
    <mergeCell ref="A183:C183"/>
    <mergeCell ref="A184:C184"/>
    <mergeCell ref="A170:C170"/>
    <mergeCell ref="A171:C171"/>
    <mergeCell ref="A172:C172"/>
    <mergeCell ref="A173:C173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62:C162"/>
    <mergeCell ref="A163:C163"/>
    <mergeCell ref="A164:C164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D356:E356"/>
    <mergeCell ref="D357:E357"/>
    <mergeCell ref="B510:C510"/>
    <mergeCell ref="B514:C514"/>
    <mergeCell ref="A23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B454:C454"/>
    <mergeCell ref="A46:C46"/>
    <mergeCell ref="A47:C47"/>
    <mergeCell ref="G83:G84"/>
    <mergeCell ref="H83:H84"/>
    <mergeCell ref="G98:G99"/>
    <mergeCell ref="H98:H99"/>
    <mergeCell ref="F98:F99"/>
    <mergeCell ref="G88:G89"/>
    <mergeCell ref="H88:H89"/>
    <mergeCell ref="G102:G103"/>
    <mergeCell ref="H102:H103"/>
    <mergeCell ref="G49:G50"/>
    <mergeCell ref="H49:H50"/>
    <mergeCell ref="I49:I50"/>
    <mergeCell ref="J49:J50"/>
    <mergeCell ref="D49:D50"/>
    <mergeCell ref="E52:E53"/>
    <mergeCell ref="F52:F53"/>
    <mergeCell ref="G52:G53"/>
    <mergeCell ref="H52:H53"/>
    <mergeCell ref="I52:I53"/>
    <mergeCell ref="J52:J53"/>
    <mergeCell ref="E49:E50"/>
    <mergeCell ref="F49:F50"/>
    <mergeCell ref="A48:C48"/>
    <mergeCell ref="D39:D40"/>
    <mergeCell ref="G31:G32"/>
    <mergeCell ref="H31:H32"/>
    <mergeCell ref="I31:I32"/>
    <mergeCell ref="D34:D35"/>
    <mergeCell ref="E34:E35"/>
    <mergeCell ref="F34:F35"/>
    <mergeCell ref="G34:G35"/>
    <mergeCell ref="H34:H35"/>
    <mergeCell ref="I34:I35"/>
    <mergeCell ref="A43:C43"/>
    <mergeCell ref="A44:C44"/>
    <mergeCell ref="A45:C45"/>
    <mergeCell ref="A41:C41"/>
    <mergeCell ref="A42:C42"/>
    <mergeCell ref="D118:D119"/>
    <mergeCell ref="E118:E119"/>
    <mergeCell ref="F118:F119"/>
    <mergeCell ref="F31:F32"/>
    <mergeCell ref="D150:D151"/>
    <mergeCell ref="D146:D147"/>
    <mergeCell ref="D42:D43"/>
    <mergeCell ref="E42:E43"/>
    <mergeCell ref="F42:F43"/>
    <mergeCell ref="D88:D89"/>
    <mergeCell ref="E88:E89"/>
    <mergeCell ref="F88:F89"/>
    <mergeCell ref="F102:F103"/>
    <mergeCell ref="D129:D130"/>
    <mergeCell ref="D124:D125"/>
    <mergeCell ref="E64:E65"/>
    <mergeCell ref="F64:F65"/>
    <mergeCell ref="E75:E76"/>
    <mergeCell ref="F75:F76"/>
    <mergeCell ref="D101:D104"/>
    <mergeCell ref="D115:D117"/>
    <mergeCell ref="I29:I30"/>
    <mergeCell ref="J29:J30"/>
    <mergeCell ref="J31:J32"/>
    <mergeCell ref="J34:J35"/>
    <mergeCell ref="D46:D47"/>
    <mergeCell ref="E46:E47"/>
    <mergeCell ref="F46:F47"/>
    <mergeCell ref="G46:G47"/>
    <mergeCell ref="H46:H47"/>
    <mergeCell ref="I46:I47"/>
    <mergeCell ref="J46:J47"/>
    <mergeCell ref="J39:J40"/>
    <mergeCell ref="E39:E40"/>
    <mergeCell ref="F39:F40"/>
    <mergeCell ref="G39:G40"/>
    <mergeCell ref="H39:H40"/>
    <mergeCell ref="I39:I40"/>
    <mergeCell ref="D29:D30"/>
    <mergeCell ref="E29:E30"/>
    <mergeCell ref="F29:F30"/>
    <mergeCell ref="J58:J59"/>
    <mergeCell ref="I56:I57"/>
    <mergeCell ref="J56:J57"/>
    <mergeCell ref="H56:H57"/>
    <mergeCell ref="J64:J65"/>
    <mergeCell ref="D72:D73"/>
    <mergeCell ref="E72:E73"/>
    <mergeCell ref="F72:F73"/>
    <mergeCell ref="G72:G73"/>
    <mergeCell ref="H72:H73"/>
    <mergeCell ref="I72:I73"/>
    <mergeCell ref="J72:J73"/>
    <mergeCell ref="E56:E57"/>
    <mergeCell ref="F56:F57"/>
    <mergeCell ref="G56:G57"/>
    <mergeCell ref="I64:I65"/>
    <mergeCell ref="I58:I59"/>
    <mergeCell ref="G58:G59"/>
    <mergeCell ref="H58:H59"/>
    <mergeCell ref="D58:D59"/>
    <mergeCell ref="E58:E59"/>
    <mergeCell ref="F58:F59"/>
    <mergeCell ref="G64:G65"/>
    <mergeCell ref="H64:H65"/>
    <mergeCell ref="J75:J76"/>
    <mergeCell ref="D77:D78"/>
    <mergeCell ref="E77:E78"/>
    <mergeCell ref="F77:F78"/>
    <mergeCell ref="G77:G78"/>
    <mergeCell ref="H77:H78"/>
    <mergeCell ref="I77:I78"/>
    <mergeCell ref="J77:J78"/>
    <mergeCell ref="G75:G76"/>
    <mergeCell ref="H75:H76"/>
    <mergeCell ref="I75:I76"/>
    <mergeCell ref="I88:I89"/>
    <mergeCell ref="J88:J89"/>
    <mergeCell ref="E83:E84"/>
    <mergeCell ref="F83:F84"/>
    <mergeCell ref="I83:I84"/>
    <mergeCell ref="J98:J99"/>
    <mergeCell ref="D120:D121"/>
    <mergeCell ref="E120:E121"/>
    <mergeCell ref="F120:F121"/>
    <mergeCell ref="G120:G121"/>
    <mergeCell ref="H120:H121"/>
    <mergeCell ref="I120:I121"/>
    <mergeCell ref="J120:J121"/>
    <mergeCell ref="E98:E99"/>
    <mergeCell ref="E106:E107"/>
    <mergeCell ref="F106:F107"/>
    <mergeCell ref="G106:G107"/>
    <mergeCell ref="H106:H107"/>
    <mergeCell ref="I106:I107"/>
    <mergeCell ref="J106:J107"/>
    <mergeCell ref="E102:E103"/>
    <mergeCell ref="J118:J119"/>
    <mergeCell ref="I118:I119"/>
    <mergeCell ref="I98:I99"/>
    <mergeCell ref="I102:I103"/>
    <mergeCell ref="J102:J103"/>
    <mergeCell ref="I129:I130"/>
    <mergeCell ref="J129:J130"/>
    <mergeCell ref="E124:E125"/>
    <mergeCell ref="F124:F125"/>
    <mergeCell ref="G124:G125"/>
    <mergeCell ref="H124:H125"/>
    <mergeCell ref="I124:I125"/>
    <mergeCell ref="E129:E130"/>
    <mergeCell ref="F129:F130"/>
    <mergeCell ref="G129:G130"/>
    <mergeCell ref="H129:H130"/>
    <mergeCell ref="J124:J125"/>
    <mergeCell ref="G118:G119"/>
    <mergeCell ref="H118:H119"/>
    <mergeCell ref="I132:I133"/>
    <mergeCell ref="J139:J140"/>
    <mergeCell ref="J132:J133"/>
    <mergeCell ref="D134:D135"/>
    <mergeCell ref="E134:E135"/>
    <mergeCell ref="F134:F135"/>
    <mergeCell ref="G134:G135"/>
    <mergeCell ref="H134:H135"/>
    <mergeCell ref="I134:I135"/>
    <mergeCell ref="J134:J135"/>
    <mergeCell ref="E132:E133"/>
    <mergeCell ref="D139:D140"/>
    <mergeCell ref="F132:F133"/>
    <mergeCell ref="I146:I147"/>
    <mergeCell ref="J146:J147"/>
    <mergeCell ref="E139:E140"/>
    <mergeCell ref="F139:F140"/>
    <mergeCell ref="G139:G140"/>
    <mergeCell ref="H139:H140"/>
    <mergeCell ref="I139:I140"/>
    <mergeCell ref="E146:E147"/>
    <mergeCell ref="F146:F147"/>
    <mergeCell ref="G146:G147"/>
    <mergeCell ref="H146:H147"/>
    <mergeCell ref="H152:H153"/>
    <mergeCell ref="I152:I153"/>
    <mergeCell ref="J152:J153"/>
    <mergeCell ref="E150:E151"/>
    <mergeCell ref="G158:G159"/>
    <mergeCell ref="H158:H159"/>
    <mergeCell ref="I158:I159"/>
    <mergeCell ref="I150:I151"/>
    <mergeCell ref="F158:F159"/>
    <mergeCell ref="F150:F151"/>
    <mergeCell ref="H2:J2"/>
    <mergeCell ref="I6:J6"/>
    <mergeCell ref="A297:A298"/>
    <mergeCell ref="D297:D298"/>
    <mergeCell ref="E297:E298"/>
    <mergeCell ref="H297:H298"/>
    <mergeCell ref="I297:I298"/>
    <mergeCell ref="I11:J11"/>
    <mergeCell ref="I12:J12"/>
    <mergeCell ref="I13:J13"/>
    <mergeCell ref="I14:J14"/>
    <mergeCell ref="I15:J15"/>
    <mergeCell ref="C7:G7"/>
    <mergeCell ref="J214:J215"/>
    <mergeCell ref="G214:G215"/>
    <mergeCell ref="H214:H215"/>
    <mergeCell ref="I214:I215"/>
    <mergeCell ref="J177:J178"/>
    <mergeCell ref="I221:I222"/>
    <mergeCell ref="I17:J17"/>
    <mergeCell ref="I18:J18"/>
    <mergeCell ref="J273:J274"/>
    <mergeCell ref="J278:J279"/>
    <mergeCell ref="J252:J253"/>
    <mergeCell ref="J221:J222"/>
    <mergeCell ref="I269:I270"/>
    <mergeCell ref="I225:I226"/>
    <mergeCell ref="J248:J249"/>
    <mergeCell ref="J227:J228"/>
    <mergeCell ref="H177:H178"/>
    <mergeCell ref="J198:J199"/>
    <mergeCell ref="J173:J174"/>
    <mergeCell ref="H194:H195"/>
    <mergeCell ref="I252:I253"/>
    <mergeCell ref="H252:H253"/>
    <mergeCell ref="H256:H257"/>
    <mergeCell ref="I256:I257"/>
    <mergeCell ref="J256:J257"/>
    <mergeCell ref="J269:J270"/>
    <mergeCell ref="I233:I234"/>
    <mergeCell ref="J225:J226"/>
    <mergeCell ref="I227:I228"/>
    <mergeCell ref="J233:J234"/>
    <mergeCell ref="J194:J195"/>
    <mergeCell ref="I198:I199"/>
    <mergeCell ref="I177:I178"/>
    <mergeCell ref="H181:H182"/>
    <mergeCell ref="I181:I182"/>
    <mergeCell ref="C8:G8"/>
    <mergeCell ref="C9:G9"/>
    <mergeCell ref="C10:G10"/>
    <mergeCell ref="C16:G16"/>
    <mergeCell ref="F221:F222"/>
    <mergeCell ref="D214:D215"/>
    <mergeCell ref="E203:E204"/>
    <mergeCell ref="F203:F204"/>
    <mergeCell ref="E177:E178"/>
    <mergeCell ref="E163:E164"/>
    <mergeCell ref="F163:F164"/>
    <mergeCell ref="A58:C58"/>
    <mergeCell ref="A59:C59"/>
    <mergeCell ref="A61:C61"/>
    <mergeCell ref="A62:C62"/>
    <mergeCell ref="A63:C63"/>
    <mergeCell ref="A64:C64"/>
    <mergeCell ref="A65:C65"/>
    <mergeCell ref="A67:C67"/>
    <mergeCell ref="A68:C68"/>
    <mergeCell ref="A69:C69"/>
    <mergeCell ref="A70:C70"/>
    <mergeCell ref="A71:C71"/>
    <mergeCell ref="A72:C72"/>
    <mergeCell ref="H208:H209"/>
    <mergeCell ref="I208:I209"/>
    <mergeCell ref="J208:J209"/>
    <mergeCell ref="E206:E207"/>
    <mergeCell ref="I203:I204"/>
    <mergeCell ref="J203:J204"/>
    <mergeCell ref="D83:D84"/>
    <mergeCell ref="D75:D76"/>
    <mergeCell ref="D64:D65"/>
    <mergeCell ref="D98:D99"/>
    <mergeCell ref="D105:D113"/>
    <mergeCell ref="H206:H207"/>
    <mergeCell ref="I206:I207"/>
    <mergeCell ref="J181:J182"/>
    <mergeCell ref="G203:G204"/>
    <mergeCell ref="H203:H204"/>
    <mergeCell ref="G173:G174"/>
    <mergeCell ref="H173:H174"/>
    <mergeCell ref="E173:E174"/>
    <mergeCell ref="E158:E159"/>
    <mergeCell ref="G194:G195"/>
    <mergeCell ref="I194:I195"/>
    <mergeCell ref="E181:E182"/>
    <mergeCell ref="F181:F182"/>
    <mergeCell ref="A73:C73"/>
    <mergeCell ref="A74:C74"/>
    <mergeCell ref="F23:F24"/>
    <mergeCell ref="I16:J16"/>
    <mergeCell ref="J206:J207"/>
    <mergeCell ref="D56:D57"/>
    <mergeCell ref="D52:D53"/>
    <mergeCell ref="A87:C87"/>
    <mergeCell ref="A88:C88"/>
    <mergeCell ref="D31:D32"/>
    <mergeCell ref="E31:E32"/>
    <mergeCell ref="G181:G182"/>
    <mergeCell ref="F173:F174"/>
    <mergeCell ref="I173:I174"/>
    <mergeCell ref="F177:F178"/>
    <mergeCell ref="G163:G164"/>
    <mergeCell ref="H163:H164"/>
    <mergeCell ref="I163:I164"/>
    <mergeCell ref="J163:J164"/>
    <mergeCell ref="J158:J159"/>
    <mergeCell ref="J150:J151"/>
    <mergeCell ref="E152:E153"/>
    <mergeCell ref="F152:F153"/>
    <mergeCell ref="G152:G153"/>
    <mergeCell ref="B13:B14"/>
    <mergeCell ref="C18:G18"/>
    <mergeCell ref="D284:D285"/>
    <mergeCell ref="E284:E285"/>
    <mergeCell ref="H233:H234"/>
    <mergeCell ref="G225:G226"/>
    <mergeCell ref="H225:H226"/>
    <mergeCell ref="H273:H274"/>
    <mergeCell ref="E198:E199"/>
    <mergeCell ref="F198:F199"/>
    <mergeCell ref="G198:G199"/>
    <mergeCell ref="H198:H199"/>
    <mergeCell ref="G150:G151"/>
    <mergeCell ref="H150:H151"/>
    <mergeCell ref="G132:G133"/>
    <mergeCell ref="H132:H133"/>
    <mergeCell ref="G29:G30"/>
    <mergeCell ref="H29:H30"/>
    <mergeCell ref="D23:D24"/>
    <mergeCell ref="E23:E24"/>
    <mergeCell ref="C13:G14"/>
    <mergeCell ref="A84:C84"/>
    <mergeCell ref="A85:C85"/>
    <mergeCell ref="A86:C86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B330:C330"/>
    <mergeCell ref="F288:F289"/>
    <mergeCell ref="F303:F304"/>
    <mergeCell ref="F299:F300"/>
    <mergeCell ref="F292:F293"/>
    <mergeCell ref="F297:F298"/>
    <mergeCell ref="A94:C94"/>
    <mergeCell ref="A95:C95"/>
    <mergeCell ref="A96:C96"/>
    <mergeCell ref="A97:C97"/>
    <mergeCell ref="D173:D174"/>
    <mergeCell ref="D176:D179"/>
    <mergeCell ref="D158:D159"/>
    <mergeCell ref="D152:D153"/>
    <mergeCell ref="D163:D164"/>
    <mergeCell ref="D132:D13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J42:J43"/>
    <mergeCell ref="J83:J84"/>
    <mergeCell ref="B335:C335"/>
    <mergeCell ref="F194:F195"/>
    <mergeCell ref="E225:E226"/>
    <mergeCell ref="D225:D226"/>
    <mergeCell ref="D349:E349"/>
    <mergeCell ref="B308:C308"/>
    <mergeCell ref="B328:C328"/>
    <mergeCell ref="B341:G341"/>
    <mergeCell ref="D348:E348"/>
    <mergeCell ref="D347:E347"/>
    <mergeCell ref="D345:E345"/>
    <mergeCell ref="D346:E346"/>
    <mergeCell ref="G288:G289"/>
    <mergeCell ref="D344:E344"/>
    <mergeCell ref="B301:C301"/>
    <mergeCell ref="B300:C300"/>
    <mergeCell ref="B318:C318"/>
    <mergeCell ref="D326:D327"/>
    <mergeCell ref="E326:E327"/>
    <mergeCell ref="B332:C332"/>
    <mergeCell ref="B333:C333"/>
    <mergeCell ref="E273:E274"/>
    <mergeCell ref="E266:E267"/>
    <mergeCell ref="F266:F267"/>
    <mergeCell ref="G266:G267"/>
    <mergeCell ref="H266:H267"/>
    <mergeCell ref="I266:I267"/>
    <mergeCell ref="H4:I4"/>
    <mergeCell ref="B339:C339"/>
    <mergeCell ref="B284:C285"/>
    <mergeCell ref="G23:J23"/>
    <mergeCell ref="I273:I274"/>
    <mergeCell ref="B325:C325"/>
    <mergeCell ref="B323:C323"/>
    <mergeCell ref="B296:C296"/>
    <mergeCell ref="B299:C299"/>
    <mergeCell ref="B298:C298"/>
    <mergeCell ref="B289:C289"/>
    <mergeCell ref="B331:C331"/>
    <mergeCell ref="B336:C336"/>
    <mergeCell ref="B319:C319"/>
    <mergeCell ref="E221:E222"/>
    <mergeCell ref="E214:E215"/>
    <mergeCell ref="H42:H43"/>
    <mergeCell ref="I42:I43"/>
    <mergeCell ref="I9:J10"/>
    <mergeCell ref="C11:G11"/>
    <mergeCell ref="A114:C114"/>
    <mergeCell ref="A189:C189"/>
    <mergeCell ref="A264:C264"/>
    <mergeCell ref="H227:H228"/>
    <mergeCell ref="E227:E228"/>
    <mergeCell ref="F227:F228"/>
    <mergeCell ref="H238:H239"/>
    <mergeCell ref="I238:I239"/>
    <mergeCell ref="J238:J239"/>
    <mergeCell ref="I248:I249"/>
    <mergeCell ref="A98:C98"/>
    <mergeCell ref="A99:C99"/>
    <mergeCell ref="A100:C100"/>
    <mergeCell ref="A101:C101"/>
    <mergeCell ref="A102:C102"/>
    <mergeCell ref="A103:C103"/>
    <mergeCell ref="A104:C104"/>
    <mergeCell ref="A89:C89"/>
    <mergeCell ref="A90:C90"/>
    <mergeCell ref="A91:C91"/>
    <mergeCell ref="A92:C92"/>
    <mergeCell ref="A93:C93"/>
    <mergeCell ref="F284:F285"/>
    <mergeCell ref="G221:G222"/>
    <mergeCell ref="H221:H222"/>
    <mergeCell ref="E248:E249"/>
    <mergeCell ref="F248:F249"/>
    <mergeCell ref="F225:F226"/>
    <mergeCell ref="G269:G270"/>
    <mergeCell ref="H269:H270"/>
    <mergeCell ref="E238:E239"/>
    <mergeCell ref="F238:F239"/>
    <mergeCell ref="H278:H279"/>
    <mergeCell ref="G233:G234"/>
    <mergeCell ref="E256:E257"/>
    <mergeCell ref="G284:J284"/>
    <mergeCell ref="F278:F279"/>
    <mergeCell ref="G278:G279"/>
    <mergeCell ref="I278:I279"/>
    <mergeCell ref="J266:J267"/>
    <mergeCell ref="G248:G249"/>
    <mergeCell ref="H248:H249"/>
    <mergeCell ref="E269:E270"/>
    <mergeCell ref="E252:E253"/>
    <mergeCell ref="G227:G228"/>
    <mergeCell ref="E233:E234"/>
    <mergeCell ref="F214:F215"/>
    <mergeCell ref="F206:F207"/>
    <mergeCell ref="E194:E195"/>
    <mergeCell ref="G206:G207"/>
    <mergeCell ref="D255:D263"/>
    <mergeCell ref="D273:D274"/>
    <mergeCell ref="F256:F257"/>
    <mergeCell ref="D206:D207"/>
    <mergeCell ref="D221:D222"/>
    <mergeCell ref="D233:D234"/>
    <mergeCell ref="D208:D209"/>
    <mergeCell ref="E208:E209"/>
    <mergeCell ref="F208:F209"/>
    <mergeCell ref="G208:G209"/>
    <mergeCell ref="D265:D267"/>
    <mergeCell ref="G238:G239"/>
    <mergeCell ref="D251:D254"/>
    <mergeCell ref="D248:D249"/>
    <mergeCell ref="F273:F274"/>
    <mergeCell ref="G273:G274"/>
    <mergeCell ref="G252:G253"/>
    <mergeCell ref="G256:G257"/>
    <mergeCell ref="F252:F253"/>
    <mergeCell ref="F233:F234"/>
    <mergeCell ref="E322:E323"/>
    <mergeCell ref="A326:A327"/>
    <mergeCell ref="B324:C324"/>
    <mergeCell ref="D180:D188"/>
    <mergeCell ref="B291:C291"/>
    <mergeCell ref="G42:G43"/>
    <mergeCell ref="A174:C174"/>
    <mergeCell ref="A175:C175"/>
    <mergeCell ref="A176:C176"/>
    <mergeCell ref="A177:C177"/>
    <mergeCell ref="D194:D195"/>
    <mergeCell ref="D227:D228"/>
    <mergeCell ref="D203:D204"/>
    <mergeCell ref="A187:C187"/>
    <mergeCell ref="D198:D199"/>
    <mergeCell ref="A165:C165"/>
    <mergeCell ref="G177:G178"/>
    <mergeCell ref="B287:C287"/>
    <mergeCell ref="D269:D270"/>
    <mergeCell ref="D278:D279"/>
    <mergeCell ref="F269:F270"/>
    <mergeCell ref="E278:E279"/>
    <mergeCell ref="D238:D239"/>
    <mergeCell ref="A303:A304"/>
    <mergeCell ref="D303:D304"/>
    <mergeCell ref="E303:E304"/>
    <mergeCell ref="B290:C290"/>
    <mergeCell ref="B292:C292"/>
    <mergeCell ref="B293:C293"/>
    <mergeCell ref="B295:C295"/>
    <mergeCell ref="B294:C294"/>
    <mergeCell ref="D299:D300"/>
    <mergeCell ref="E299:E300"/>
    <mergeCell ref="D292:D293"/>
    <mergeCell ref="E292:E293"/>
    <mergeCell ref="B303:C303"/>
    <mergeCell ref="D288:D289"/>
    <mergeCell ref="E288:E289"/>
    <mergeCell ref="B608:C608"/>
    <mergeCell ref="D358:E358"/>
    <mergeCell ref="E363:G363"/>
    <mergeCell ref="E364:G364"/>
    <mergeCell ref="E368:G368"/>
    <mergeCell ref="E369:G369"/>
    <mergeCell ref="C369:D369"/>
    <mergeCell ref="C363:D363"/>
    <mergeCell ref="B353:G353"/>
    <mergeCell ref="C364:D364"/>
    <mergeCell ref="F373:F374"/>
    <mergeCell ref="B518:C518"/>
    <mergeCell ref="C368:D368"/>
    <mergeCell ref="D355:E355"/>
    <mergeCell ref="B571:C571"/>
    <mergeCell ref="B578:C578"/>
    <mergeCell ref="B373:B374"/>
    <mergeCell ref="B478:C478"/>
    <mergeCell ref="B486:C486"/>
    <mergeCell ref="B490:C490"/>
    <mergeCell ref="B494:C494"/>
    <mergeCell ref="B499:C499"/>
    <mergeCell ref="G373:J373"/>
    <mergeCell ref="E373:E374"/>
    <mergeCell ref="D373:D374"/>
    <mergeCell ref="B377:C377"/>
    <mergeCell ref="B297:C297"/>
    <mergeCell ref="B329:C329"/>
    <mergeCell ref="D350:E350"/>
    <mergeCell ref="D351:E351"/>
    <mergeCell ref="D354:E354"/>
    <mergeCell ref="G297:G298"/>
    <mergeCell ref="F326:F327"/>
    <mergeCell ref="F322:F323"/>
    <mergeCell ref="J326:J327"/>
    <mergeCell ref="J303:J304"/>
    <mergeCell ref="I303:I304"/>
    <mergeCell ref="H303:H304"/>
    <mergeCell ref="I326:I327"/>
    <mergeCell ref="H326:H327"/>
    <mergeCell ref="G303:G304"/>
    <mergeCell ref="G322:G323"/>
    <mergeCell ref="G326:G327"/>
    <mergeCell ref="B321:C321"/>
    <mergeCell ref="B322:C322"/>
    <mergeCell ref="H322:H323"/>
    <mergeCell ref="H288:H289"/>
    <mergeCell ref="J292:J293"/>
    <mergeCell ref="I288:I289"/>
    <mergeCell ref="J288:J289"/>
    <mergeCell ref="H299:H300"/>
    <mergeCell ref="I299:I300"/>
    <mergeCell ref="G299:G300"/>
    <mergeCell ref="I292:I293"/>
    <mergeCell ref="H292:H293"/>
    <mergeCell ref="J299:J300"/>
    <mergeCell ref="J297:J298"/>
    <mergeCell ref="G292:G293"/>
    <mergeCell ref="D322:D323"/>
    <mergeCell ref="B305:C305"/>
    <mergeCell ref="B306:C306"/>
    <mergeCell ref="B307:C307"/>
    <mergeCell ref="B312:C312"/>
    <mergeCell ref="B313:C313"/>
    <mergeCell ref="B310:C310"/>
    <mergeCell ref="B311:C311"/>
    <mergeCell ref="B320:C320"/>
    <mergeCell ref="B309:C309"/>
  </mergeCells>
  <hyperlinks>
    <hyperlink ref="B335" r:id="rId1" display="consultantplus://offline/ref=EDB5FDC36CFF7397EC46F3E8C2101586F339FFD4E8144F31E00785A860CC498F3C55FADB73BC2E01CD399338DBjEKBG"/>
    <hyperlink ref="B304" r:id="rId2" display="consultantplus://offline/ref=EDB5FDC36CFF7397EC46F3E8C2101586F338FBD0E4184F31E00785A860CC498F3C55FADB73BC2E01CD399338DBjEKBG"/>
    <hyperlink ref="B323" r:id="rId3" display="consultantplus://offline/ref=EDB5FDC36CFF7397EC46F3E8C2101586F338FBD0E4184F31E00785A860CC498F3C55FADB73BC2E01CD399338DBjEKBG"/>
    <hyperlink ref="B326" r:id="rId4" display="consultantplus://offline/ref=EDB5FDC36CFF7397EC46F3E8C2101586F338FBD0E4184F31E00785A860CC498F3C55FADB73BC2E01CD399338DBjEKBG"/>
    <hyperlink ref="B329" r:id="rId5" display="consultantplus://offline/ref=EDB5FDC36CFF7397EC46F3E8C2101586F339FFD4E8144F31E00785A860CC498F3C55FADB73BC2E01CD399338DBjEKBG"/>
  </hyperlinks>
  <pageMargins left="0.70866141732283472" right="0" top="0.15748031496062992" bottom="0.15748031496062992" header="0" footer="0"/>
  <pageSetup paperSize="9" scale="40" fitToHeight="3" orientation="portrait" copies="2" r:id="rId6"/>
  <rowBreaks count="3" manualBreakCount="3">
    <brk id="114" max="9" man="1"/>
    <brk id="236" max="9" man="1"/>
    <brk id="352" max="9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Vx5vuDx9ILZpnOkgMDgVBckexxrWvUE4j3XVPDkFrug=</DigestValue>
    </Reference>
    <Reference Type="http://www.w3.org/2000/09/xmldsig#Object" URI="#idOfficeObject">
      <DigestMethod Algorithm="http://www.w3.org/2001/04/xmlenc#sha256"/>
      <DigestValue>Z8f0lvCo7YejjfyWvzbUFfKnUfa6p8GLHz5C7Hjt3BM=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gBhcKo68AqBYGfhp7RR2rlnkbF7KO5sG79p69Gx4ezw=</DigestValue>
    </Reference>
  </SignedInfo>
  <SignatureValue>Ox5NjYGq9rJJtxjJh7NtydaWSWIrc3u6XtSEAMpdXHA0Uz/ssHr1VIVcBvLH9pFkQSJXrIJxNIIP
+PryKSvL3ixQE4bC3RDCosQ4UvbKcjdKlmJt3PdIvNK3SgXh+V/mpv3ad3nrbPlNLse4ZU/FElWp
TV/s2SpkNctc0gzOKZJFULt5oyGqOCZEd8kk/LYGLTKkVKio9pgYzShBoJEO2N8cCS5/f8ARXekc
q0/HjjQtrDe0Fv8L09+4UIY3jBOCNOZu9Ac2zo+UFofTI2g+qpg8RfrYUb21HcEJa4sfz0aAzAJX
u/zEq1XAbg9icoSANXapJHoplMABSMPhGaHwmg==</SignatureValue>
  <KeyInfo>
    <X509Data>
      <X509Certificate>MIIEAjCCAuqgAwIBAgIKbdIDOlkJenXMJTANBgkqhkiG9w0BAQsFADCBrjE1MDMGA1UEAwws0K/RiNC40L3QsCDQmNGA0LDQuNC00LAg0JzQuNGF0LDQudC70L7QstC90LAxNjA0BgNVBAoMLdCc0JDQntCjICLQodCe0Kgg4oSWNDAiINCzLtCn0LXQsdC+0LrRgdCw0YDRizEJMAcGA1UECxMAMSUwIwYJKoZIhvcNAQkBFhZjaGViLXNjaG9vbDQwQHJjaHV2LnJ1MQswCQYDVQQGEwJSVTAeFw0yMzAyMjcxMDM0MjBaFw0yODAyMjcxMDM0MjBaMIGuMTUwMwYDVQQDDCzQr9GI0LjQvdCwINCY0YDQsNC40LTQsCDQnNC40YXQsNC50LvQvtCy0L3QsDE2MDQGA1UECgwt0JzQkNCe0KMgItCh0J7QqCDihJY0MCIg0LMu0KfQtdCx0L7QutGB0LDRgNGLMQkwBwYDVQQLEwAxJTAjBgkqhkiG9w0BCQEWFmNoZWItc2Nob29sNDBAcmNodXYucnUxCzAJBgNVBAYTAlJVMIIBIjANBgkqhkiG9w0BAQEFAAOCAQ8AMIIBCgKCAQEAseLkD03W+wVg962KT9kqBFyDyl746Ceb+sI1KMxpwDOZwUixIAEbSoGB5g9b4J0QpV0dtpajMl5R9QIu2GYmWu7X+JHoxUmaMDNuNn+bEJkCfA2WsbiRV9KA02OUW4bMyc3j3uWUiPjNzmjbLE0W6qfSWP39gWlCugvvvhXEGjO5B8hM/YWrTQBNScB4ElO4CmltYLWheZdK+aQt+bR4JwjFgNmrBypLQvJKQI6WFH56y9kv9R2hgNKOAIbANyu7bN8TiaWr/pm8vDzTQVE8Gxquvs1iVlFO3Rp9xH//S6aNsvb6g2r3AMFrd3h61/FQHgE8OhZnnzhSrGjsuGbl0wIDAQABoyAwHjAPBgkqhkiG9y8BAQoEAgUAMAsGA1UdDwQEAwIHgDANBgkqhkiG9w0BAQsFAAOCAQEAO8QkVa+BDKzQfOvNUetUGVoh0+vB5mcArG68n/wu5j7K3DE9NTXTyVGyha3scuMe017c5BYponk+IixztrXrEf31AbuEYQhbn+k5VRNBhmDnsgbqjRyC/TsIKrl8JXYceHXcDDiZfJEmRpw0mN6Aiehgk39aWyVeb5H/Y646zhFY7y+Wuzl9SW3gF+CCNYc9iQ8tA3BgS83ds+PhRnSvDBHh1fCXP0FCwjzTfRTSFcFpviGq8tnCfNARFvSVEc3U40roJDb7Q0uzNm9R7zyz54wt5dRN9CplWqYy6r5FqJ/3ky+HuDpITmK4blaKY7ztvE/Qj3AD6VrUoloniacnJ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Kie15uNH9QFPc8YNGwCCXo0+7VjYxTvFiDp+dFqd8fk=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OftheXHt8f/c7mnBM8QE5unf5KwqrsYc+0mN4OBbxg8=</DigestValue>
      </Reference>
      <Reference URI="/xl/sharedStrings.xml?ContentType=application/vnd.openxmlformats-officedocument.spreadsheetml.sharedStrings+xml">
        <DigestMethod Algorithm="http://www.w3.org/2001/04/xmlenc#sha256"/>
        <DigestValue>ZlpipPC74m5nZpDXry1Pc2kHfdPzxg01GYgVq1zpDxg=</DigestValue>
      </Reference>
      <Reference URI="/xl/styles.xml?ContentType=application/vnd.openxmlformats-officedocument.spreadsheetml.styles+xml">
        <DigestMethod Algorithm="http://www.w3.org/2001/04/xmlenc#sha256"/>
        <DigestValue>3YngunxBZV5ydckFdhP7qNaotVz0c1nvB16ySk5HPDw=</DigestValue>
      </Reference>
      <Reference URI="/xl/theme/theme1.xml?ContentType=application/vnd.openxmlformats-officedocument.theme+xml">
        <DigestMethod Algorithm="http://www.w3.org/2001/04/xmlenc#sha256"/>
        <DigestValue>WXyZplyYRs4gwaxHakV2bwi9hJWAWOsAhG5XaTu1/pg=</DigestValue>
      </Reference>
      <Reference URI="/xl/workbook.xml?ContentType=application/vnd.openxmlformats-officedocument.spreadsheetml.sheet.main+xml">
        <DigestMethod Algorithm="http://www.w3.org/2001/04/xmlenc#sha256"/>
        <DigestValue>AH8iYmeNpJNocf+b1OXYQXKIM5UB60cXIag4U6UDJsE=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HaEMHAm+ZqXpSYIgkMXf57c647e6PjJ5lDtUAoTk8PI=</DigestValue>
      </Reference>
      <Reference URI="/xl/worksheets/sheet1.xml?ContentType=application/vnd.openxmlformats-officedocument.spreadsheetml.worksheet+xml">
        <DigestMethod Algorithm="http://www.w3.org/2001/04/xmlenc#sha256"/>
        <DigestValue>7bf2ZrYj85VuwAZ529T6xiSFmYHDKgl8WfQtSwUTn7A=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2024-02-08T22:32:25Z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2024-02-08T22:32:25Z</xd:SigningTime>
          <xd:SigningCertificate>
            <xd:Cert>
              <xd:CertDigest>
                <DigestMethod Algorithm="http://www.w3.org/2001/04/xmlenc#sha256"/>
                <DigestValue>3VN/du/Vwq2VP/EHXP39YQKR6DpFD94Q+GYupnQfFRI=</DigestValue>
              </xd:CertDigest>
              <xd:IssuerSerial>
                <X509IssuerName>C=RU, E=cheb-school40@rchuv.ru, OU="", O="МАОУ ""СОШ №40"" г.Чебоксары", CN=Яшина Ираида Михайловна</X509IssuerName>
                <X509SerialNumber>518611995484498341252133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Анастасия</cp:lastModifiedBy>
  <cp:lastPrinted>2023-04-26T12:30:52Z</cp:lastPrinted>
  <dcterms:created xsi:type="dcterms:W3CDTF">2020-02-10T12:21:16Z</dcterms:created>
  <dcterms:modified xsi:type="dcterms:W3CDTF">2024-02-08T13:12:06Z</dcterms:modified>
</cp:coreProperties>
</file>