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 tabRatio="871" firstSheet="2" activeTab="20"/>
  </bookViews>
  <sheets>
    <sheet name="отчет" sheetId="1" r:id="rId1"/>
    <sheet name="прил 1-1" sheetId="2" r:id="rId2"/>
    <sheet name="прил 1-2" sheetId="3" r:id="rId3"/>
    <sheet name="прил 2" sheetId="4" r:id="rId4"/>
    <sheet name="прил 3" sheetId="5" r:id="rId5"/>
    <sheet name="прил 4" sheetId="6" r:id="rId6"/>
    <sheet name="прил 5" sheetId="7" r:id="rId7"/>
    <sheet name="прил 6" sheetId="8" r:id="rId8"/>
    <sheet name="прил 7-1" sheetId="9" r:id="rId9"/>
    <sheet name="прил 7-2" sheetId="10" r:id="rId10"/>
    <sheet name="прил 8" sheetId="11" r:id="rId11"/>
    <sheet name="прил 9" sheetId="12" r:id="rId12"/>
    <sheet name="прил 10" sheetId="13" r:id="rId13"/>
    <sheet name="прил 11" sheetId="14" r:id="rId14"/>
    <sheet name="прил 12" sheetId="15" r:id="rId15"/>
    <sheet name="прил 13" sheetId="22" r:id="rId16"/>
    <sheet name="прил 14-1" sheetId="17" r:id="rId17"/>
    <sheet name="прил 14-2" sheetId="18" r:id="rId18"/>
    <sheet name="прил 14-3" sheetId="19" r:id="rId19"/>
    <sheet name="прил 14-4" sheetId="20" r:id="rId20"/>
    <sheet name="прил 15" sheetId="21" r:id="rId21"/>
  </sheets>
  <externalReferences>
    <externalReference r:id="rId22"/>
  </externalReferences>
  <definedNames>
    <definedName name="sub_11100" localSheetId="3">'прил 2'!$A$4</definedName>
    <definedName name="sub_111000" localSheetId="14">'прил 12'!$A$1</definedName>
    <definedName name="sub_111001" localSheetId="14">'прил 12'!$E$21</definedName>
    <definedName name="sub_111002" localSheetId="14">'прил 12'!$E$25</definedName>
    <definedName name="sub_111003" localSheetId="14">'прил 12'!$E$28</definedName>
    <definedName name="sub_111004" localSheetId="14">'прил 12'!$E$31</definedName>
    <definedName name="sub_111005" localSheetId="14">'прил 12'!$E$34</definedName>
    <definedName name="sub_111009" localSheetId="14">'прил 12'!$E$37</definedName>
    <definedName name="sub_11101000" localSheetId="15">'прил 13'!$B$94</definedName>
    <definedName name="sub_111011" localSheetId="14">'прил 12'!$E$22</definedName>
    <definedName name="sub_11102" localSheetId="3">'прил 2'!$C$22</definedName>
    <definedName name="sub_111021" localSheetId="14">'прил 12'!$E$26</definedName>
    <definedName name="sub_111031" localSheetId="14">'прил 12'!$E$29</definedName>
    <definedName name="sub_111041" localSheetId="14">'прил 12'!$E$32</definedName>
    <definedName name="sub_111051" localSheetId="14">'прил 12'!$E$35</definedName>
    <definedName name="sub_11109" localSheetId="3">'прил 2'!$C$25</definedName>
    <definedName name="sub_11110" localSheetId="3">'прил 2'!$A$15</definedName>
    <definedName name="sub_111100" localSheetId="15">'прил 13'!$A$1</definedName>
    <definedName name="sub_1111001" localSheetId="15">'прил 13'!$A$15</definedName>
    <definedName name="sub_1111002" localSheetId="15">'прил 13'!$A$124</definedName>
    <definedName name="sub_111101" localSheetId="3">'прил 2'!#REF!</definedName>
    <definedName name="sub_1111010" localSheetId="15">'прил 13'!$B$23</definedName>
    <definedName name="sub_1111011" localSheetId="15">'прил 13'!$B$25</definedName>
    <definedName name="sub_11110111" localSheetId="15">'прил 13'!$B$27</definedName>
    <definedName name="sub_1111012" localSheetId="15">'прил 13'!$B$29</definedName>
    <definedName name="sub_1111020" localSheetId="15">'прил 13'!$B$30</definedName>
    <definedName name="sub_1111021" localSheetId="15">'прил 13'!$B$32</definedName>
    <definedName name="sub_11110211" localSheetId="15">'прил 13'!$B$34</definedName>
    <definedName name="sub_1111022" localSheetId="15">'прил 13'!$B$36</definedName>
    <definedName name="sub_1111030" localSheetId="15">'прил 13'!$B$37</definedName>
    <definedName name="sub_1111031" localSheetId="15">'прил 13'!$B$39</definedName>
    <definedName name="sub_11110311" localSheetId="15">'прил 13'!$B$41</definedName>
    <definedName name="sub_1111032" localSheetId="15">'прил 13'!$B$43</definedName>
    <definedName name="sub_1111040" localSheetId="15">'прил 13'!$B$44</definedName>
    <definedName name="sub_1111041" localSheetId="15">'прил 13'!$B$46</definedName>
    <definedName name="sub_11110411" localSheetId="15">'прил 13'!$B$48</definedName>
    <definedName name="sub_1111042" localSheetId="15">'прил 13'!$B$50</definedName>
    <definedName name="sub_1111090" localSheetId="15">'прил 13'!$B$51</definedName>
    <definedName name="sub_11111000" localSheetId="15">'прил 13'!$B$57</definedName>
    <definedName name="sub_11111100" localSheetId="15">'прил 13'!$B$59</definedName>
    <definedName name="sub_11111110" localSheetId="15">'прил 13'!$B$61</definedName>
    <definedName name="sub_11111200" localSheetId="15">'прил 13'!$B$63</definedName>
    <definedName name="sub_11112000" localSheetId="15">'прил 13'!$B$64</definedName>
    <definedName name="sub_11112100" localSheetId="15">'прил 13'!$B$66</definedName>
    <definedName name="sub_11112110" localSheetId="15">'прил 13'!$B$68</definedName>
    <definedName name="sub_11112111" localSheetId="15">'прил 13'!$B$135</definedName>
    <definedName name="sub_1111212" localSheetId="15">'прил 13'!$B$137</definedName>
    <definedName name="sub_11112200" localSheetId="15">'прил 13'!$B$70</definedName>
    <definedName name="sub_1111221" localSheetId="15">'прил 13'!$B$140</definedName>
    <definedName name="sub_11112211" localSheetId="15">'прил 13'!$B$142</definedName>
    <definedName name="sub_1111222" localSheetId="15">'прил 13'!$B$144</definedName>
    <definedName name="sub_1111230" localSheetId="15">'прил 13'!$B$145</definedName>
    <definedName name="sub_1111231" localSheetId="15">'прил 13'!$B$147</definedName>
    <definedName name="sub_11112311" localSheetId="15">'прил 13'!$B$149</definedName>
    <definedName name="sub_1111232" localSheetId="15">'прил 13'!$B$151</definedName>
    <definedName name="sub_1111240" localSheetId="15">'прил 13'!$B$152</definedName>
    <definedName name="sub_1111241" localSheetId="15">'прил 13'!$B$154</definedName>
    <definedName name="sub_11112411" localSheetId="15">'прил 13'!$B$156</definedName>
    <definedName name="sub_1111242" localSheetId="15">'прил 13'!$B$158</definedName>
    <definedName name="sub_1111290" localSheetId="15">'прил 13'!$B$159</definedName>
    <definedName name="sub_11113000" localSheetId="15">'прил 13'!$B$71</definedName>
    <definedName name="sub_11113100" localSheetId="15">'прил 13'!$B$73</definedName>
    <definedName name="sub_11113110" localSheetId="15">'прил 13'!$B$75</definedName>
    <definedName name="sub_11113200" localSheetId="15">'прил 13'!$B$77</definedName>
    <definedName name="sub_11114000" localSheetId="15">'прил 13'!$B$78</definedName>
    <definedName name="sub_11114100" localSheetId="15">'прил 13'!$B$80</definedName>
    <definedName name="sub_11114110" localSheetId="15">'прил 13'!$B$82</definedName>
    <definedName name="sub_11114200" localSheetId="15">'прил 13'!$B$84</definedName>
    <definedName name="sub_11119000" localSheetId="15">'прил 13'!$B$85</definedName>
    <definedName name="sub_111200" localSheetId="16">'прил 14-1'!$A$1</definedName>
    <definedName name="sub_1112000" localSheetId="15">'прил 13'!$B$101</definedName>
    <definedName name="sub_1112001" localSheetId="16">'прил 14-1'!$A$15</definedName>
    <definedName name="sub_1112002" localSheetId="16">'прил 14-2'!$A$1</definedName>
    <definedName name="sub_1112100" localSheetId="15">'прил 13'!$B$103</definedName>
    <definedName name="sub_11121100" localSheetId="16">'прил 14-1'!$B$22</definedName>
    <definedName name="sub_11121110" localSheetId="16">'прил 14-1'!$B$23</definedName>
    <definedName name="sub_11121111" localSheetId="16">'прил 14-1'!$B$24</definedName>
    <definedName name="sub_11121112" localSheetId="16">'прил 14-1'!$B$26</definedName>
    <definedName name="sub_11121113" localSheetId="16">'прил 14-1'!$B$27</definedName>
    <definedName name="sub_11121114" localSheetId="16">'прил 14-1'!$B$28</definedName>
    <definedName name="sub_11121115" localSheetId="16">'прил 14-1'!$B$29</definedName>
    <definedName name="sub_11121116" localSheetId="16">'прил 14-1'!$B$30</definedName>
    <definedName name="sub_11121117" localSheetId="16">'прил 14-1'!$B$31</definedName>
    <definedName name="sub_11121118" localSheetId="16">'прил 14-1'!$B$32</definedName>
    <definedName name="sub_11121120" localSheetId="16">'прил 14-1'!$B$33</definedName>
    <definedName name="sub_11121130" localSheetId="16">'прил 14-1'!$B$34</definedName>
    <definedName name="sub_11121140" localSheetId="16">'прил 14-1'!$B$35</definedName>
    <definedName name="sub_11121150" localSheetId="16">'прил 14-1'!$B$36</definedName>
    <definedName name="sub_11121160" localSheetId="16">'прил 14-1'!$B$37</definedName>
    <definedName name="sub_11121170" localSheetId="16">'прил 14-1'!$B$38</definedName>
    <definedName name="sub_11121180" localSheetId="16">'прил 14-1'!$B$39</definedName>
    <definedName name="sub_11121190" localSheetId="16">'прил 14-1'!$B$40</definedName>
    <definedName name="sub_11121200" localSheetId="16">'прил 14-1'!$B$47</definedName>
    <definedName name="sub_11121210" localSheetId="16">'прил 14-1'!$B$48</definedName>
    <definedName name="sub_11121211" localSheetId="16">'прил 14-1'!$B$50</definedName>
    <definedName name="sub_11121212" localSheetId="16">'прил 14-1'!$B$51</definedName>
    <definedName name="sub_11121213" localSheetId="16">'прил 14-1'!$B$52</definedName>
    <definedName name="sub_11121214" localSheetId="16">'прил 14-1'!$B$53</definedName>
    <definedName name="sub_11121215" localSheetId="16">'прил 14-1'!$B$54</definedName>
    <definedName name="sub_11121220" localSheetId="16">'прил 14-1'!$B$55</definedName>
    <definedName name="sub_11121221" localSheetId="16">'прил 14-1'!$B$57</definedName>
    <definedName name="sub_11121222" localSheetId="16">'прил 14-1'!$B$58</definedName>
    <definedName name="sub_11121223" localSheetId="16">'прил 14-1'!$B$59</definedName>
    <definedName name="sub_11121224" localSheetId="16">'прил 14-1'!$B$60</definedName>
    <definedName name="sub_11121225" localSheetId="16">'прил 14-1'!$B$61</definedName>
    <definedName name="sub_11121226" localSheetId="16">'прил 14-1'!$B$62</definedName>
    <definedName name="sub_11121300" localSheetId="16">'прил 14-1'!$B$63</definedName>
    <definedName name="sub_11121310" localSheetId="16">'прил 14-1'!$B$64</definedName>
    <definedName name="sub_11121320" localSheetId="16">'прил 14-1'!$B$65</definedName>
    <definedName name="sub_11121330" localSheetId="16">'прил 14-1'!$B$66</definedName>
    <definedName name="sub_11121340" localSheetId="16">'прил 14-1'!$B$67</definedName>
    <definedName name="sub_11121350" localSheetId="16">'прил 14-1'!$B$68</definedName>
    <definedName name="sub_11121360" localSheetId="16">'прил 14-1'!$B$69</definedName>
    <definedName name="sub_11121370" localSheetId="16">'прил 14-1'!$B$70</definedName>
    <definedName name="sub_11121380" localSheetId="16">'прил 14-1'!$B$71</definedName>
    <definedName name="sub_11121390" localSheetId="16">'прил 14-1'!$B$72</definedName>
    <definedName name="sub_11121900" localSheetId="16">'прил 14-1'!$B$73</definedName>
    <definedName name="sub_1112200" localSheetId="15">'прил 13'!$B$107</definedName>
    <definedName name="sub_11122100" localSheetId="16">'прил 14-2'!$B$7</definedName>
    <definedName name="sub_11122110" localSheetId="16">'прил 14-2'!$B$8</definedName>
    <definedName name="sub_11122111" localSheetId="16">'прил 14-2'!$B$10</definedName>
    <definedName name="sub_11122112" localSheetId="16">'прил 14-2'!$B$11</definedName>
    <definedName name="sub_11122113" localSheetId="16">'прил 14-2'!$B$12</definedName>
    <definedName name="sub_11122114" localSheetId="16">'прил 14-2'!$B$13</definedName>
    <definedName name="sub_11122115" localSheetId="16">'прил 14-2'!$B$14</definedName>
    <definedName name="sub_11122116" localSheetId="16">'прил 14-2'!$B$15</definedName>
    <definedName name="sub_11122117" localSheetId="16">'прил 14-2'!$B$16</definedName>
    <definedName name="sub_11122118" localSheetId="16">'прил 14-2'!$B$17</definedName>
    <definedName name="sub_11122120" localSheetId="16">'прил 14-2'!$B$18</definedName>
    <definedName name="sub_11122130" localSheetId="16">'прил 14-2'!$B$19</definedName>
    <definedName name="sub_11122140" localSheetId="16">'прил 14-2'!$B$20</definedName>
    <definedName name="sub_11122150" localSheetId="16">'прил 14-2'!$B$21</definedName>
    <definedName name="sub_11122160" localSheetId="16">'прил 14-2'!$B$22</definedName>
    <definedName name="sub_11122170" localSheetId="16">'прил 14-2'!$B$23</definedName>
    <definedName name="sub_11122180" localSheetId="16">'прил 14-2'!$B$24</definedName>
    <definedName name="sub_11122190" localSheetId="16">'прил 14-2'!$B$25</definedName>
    <definedName name="sub_11122200" localSheetId="16">'прил 14-2'!$B$31</definedName>
    <definedName name="sub_11122210" localSheetId="16">'прил 14-2'!$B$32</definedName>
    <definedName name="sub_11122211" localSheetId="16">'прил 14-2'!$B$34</definedName>
    <definedName name="sub_11122212" localSheetId="16">'прил 14-2'!$B$35</definedName>
    <definedName name="sub_11122213" localSheetId="16">'прил 14-2'!$B$36</definedName>
    <definedName name="sub_11122214" localSheetId="16">'прил 14-2'!$B$37</definedName>
    <definedName name="sub_11122215" localSheetId="16">'прил 14-2'!$B$38</definedName>
    <definedName name="sub_11122220" localSheetId="16">'прил 14-2'!$B$39</definedName>
    <definedName name="sub_11122221" localSheetId="16">'прил 14-2'!$B$41</definedName>
    <definedName name="sub_11122222" localSheetId="16">'прил 14-2'!$B$42</definedName>
    <definedName name="sub_11122223" localSheetId="16">'прил 14-2'!$B$43</definedName>
    <definedName name="sub_11122224" localSheetId="16">'прил 14-2'!$B$44</definedName>
    <definedName name="sub_11122225" localSheetId="16">'прил 14-2'!$B$45</definedName>
    <definedName name="sub_11122226" localSheetId="16">'прил 14-2'!$B$46</definedName>
    <definedName name="sub_11122300" localSheetId="16">'прил 14-2'!$B$47</definedName>
    <definedName name="sub_11122310" localSheetId="16">'прил 14-2'!$B$48</definedName>
    <definedName name="sub_11122320" localSheetId="16">'прил 14-2'!$B$49</definedName>
    <definedName name="sub_11122330" localSheetId="16">'прил 14-2'!$B$50</definedName>
    <definedName name="sub_11122340" localSheetId="16">'прил 14-2'!$B$51</definedName>
    <definedName name="sub_11122350" localSheetId="16">'прил 14-2'!$B$52</definedName>
    <definedName name="sub_11122360" localSheetId="16">'прил 14-2'!$B$53</definedName>
    <definedName name="sub_11122370" localSheetId="16">'прил 14-2'!$B$54</definedName>
    <definedName name="sub_11122380" localSheetId="16">'прил 14-2'!$B$55</definedName>
    <definedName name="sub_11122390" localSheetId="16">'прил 14-2'!$B$56</definedName>
    <definedName name="sub_11122900" localSheetId="16">'прил 14-2'!$B$57</definedName>
    <definedName name="sub_1113000" localSheetId="15">'прил 13'!$B$108</definedName>
    <definedName name="sub_1113100" localSheetId="15">'прил 13'!$B$109</definedName>
    <definedName name="sub_1113110" localSheetId="15">'прил 13'!$B$112</definedName>
    <definedName name="sub_1113200" localSheetId="15">'прил 13'!$B$114</definedName>
    <definedName name="sub_1114000" localSheetId="15">'прил 13'!$B$115</definedName>
    <definedName name="sub_1114100" localSheetId="15">'прил 13'!$B$117</definedName>
    <definedName name="sub_1114110" localSheetId="15">'прил 13'!$B$119</definedName>
    <definedName name="sub_1114200" localSheetId="15">'прил 13'!$B$121</definedName>
    <definedName name="sub_1119000" localSheetId="15">'прил 13'!$B$122</definedName>
    <definedName name="sub_11200" localSheetId="4">'прил 3'!$A$4</definedName>
    <definedName name="sub_11201" localSheetId="4">'прил 3'!$F$19</definedName>
    <definedName name="sub_11202" localSheetId="4">'прил 3'!$F$20</definedName>
    <definedName name="sub_11209" localSheetId="4">'прил 3'!$F$22</definedName>
    <definedName name="sub_11301" localSheetId="6">'прил 5'!$B$20</definedName>
    <definedName name="sub_11302" localSheetId="6">'прил 5'!$B$21</definedName>
    <definedName name="sub_11303" localSheetId="6">'прил 5'!$B$22</definedName>
    <definedName name="sub_11304" localSheetId="6">'прил 5'!$B$32</definedName>
    <definedName name="sub_11305" localSheetId="6">'прил 5'!$B$35</definedName>
    <definedName name="sub_11309" localSheetId="6">'прил 5'!$B$38</definedName>
    <definedName name="sub_11331" localSheetId="6">'прил 5'!$B$23</definedName>
    <definedName name="sub_11332" localSheetId="6">'прил 5'!$B$25</definedName>
    <definedName name="sub_11333" localSheetId="6">'прил 5'!$B$26</definedName>
    <definedName name="sub_11334" localSheetId="6">'прил 5'!$B$27</definedName>
    <definedName name="sub_113341" localSheetId="6">'прил 5'!$B$28</definedName>
    <definedName name="sub_113342" localSheetId="6">'прил 5'!$B$30</definedName>
    <definedName name="sub_113343" localSheetId="6">'прил 5'!$B$31</definedName>
    <definedName name="sub_11341" localSheetId="6">'прил 5'!$B$33</definedName>
    <definedName name="sub_11351" localSheetId="6">'прил 5'!$B$36</definedName>
    <definedName name="sub_11400" localSheetId="7">'прил 6'!$L$1</definedName>
    <definedName name="sub_11401" localSheetId="7">'прил 6'!$B$20</definedName>
    <definedName name="sub_114011" localSheetId="7">'прил 6'!$B$21</definedName>
    <definedName name="sub_114012" localSheetId="7">'прил 6'!$B$25</definedName>
    <definedName name="sub_114013" localSheetId="7">'прил 6'!$B$26</definedName>
    <definedName name="sub_11402" localSheetId="7">'прил 6'!$B$27</definedName>
    <definedName name="sub_114021" localSheetId="7">'прил 6'!$B$28</definedName>
    <definedName name="sub_114022" localSheetId="7">'прил 6'!$B$32</definedName>
    <definedName name="sub_114023" localSheetId="7">'прил 6'!$B$33</definedName>
    <definedName name="sub_11403" localSheetId="7">'прил 6'!$B$34</definedName>
    <definedName name="sub_114031" localSheetId="7">'прил 6'!$B$35</definedName>
    <definedName name="sub_114032" localSheetId="7">'прил 6'!$B$37</definedName>
    <definedName name="sub_114111" localSheetId="7">'прил 6'!$B$23</definedName>
    <definedName name="sub_114211" localSheetId="7">'прил 6'!$B$30</definedName>
    <definedName name="sub_114900" localSheetId="7">'прил 6'!$B$38</definedName>
    <definedName name="sub_11500" localSheetId="8">'прил 7-1'!$N$1</definedName>
    <definedName name="sub_11510" localSheetId="8">'прил 7-1'!$A$15</definedName>
    <definedName name="sub_115101" localSheetId="8">'прил 7-1'!$B$22</definedName>
    <definedName name="sub_115102" localSheetId="8">'прил 7-1'!$B$32</definedName>
    <definedName name="sub_115103" localSheetId="8">'прил 7-1'!$B$44</definedName>
    <definedName name="sub_115109" localSheetId="8">'прил 7-1'!$B$49</definedName>
    <definedName name="sub_115111" localSheetId="8">'прил 7-1'!$B$23</definedName>
    <definedName name="sub_115121" localSheetId="8">'прил 7-1'!$B$33</definedName>
    <definedName name="sub_115131" localSheetId="8">'прил 7-1'!$B$45</definedName>
    <definedName name="sub_115201" localSheetId="9">'прил 7-2'!$B$10</definedName>
    <definedName name="sub_115202" localSheetId="9">'прил 7-2'!$B$15</definedName>
    <definedName name="sub_115203" localSheetId="9">'прил 7-2'!$B$20</definedName>
    <definedName name="sub_115209" localSheetId="9">'прил 7-2'!$B$25</definedName>
    <definedName name="sub_115211" localSheetId="9">'прил 7-2'!$B$11</definedName>
    <definedName name="sub_115221" localSheetId="9">'прил 7-2'!$B$16</definedName>
    <definedName name="sub_115231" localSheetId="9">'прил 7-2'!$B$21</definedName>
    <definedName name="sub_11701" localSheetId="11">'прил 9'!$B$49</definedName>
    <definedName name="sub_117011" localSheetId="11">'прил 9'!$B$50</definedName>
    <definedName name="sub_11702" localSheetId="11">'прил 9'!$B$54</definedName>
    <definedName name="sub_11703" localSheetId="11">'прил 9'!$B$57</definedName>
    <definedName name="sub_11704" localSheetId="11">'прил 9'!$B$60</definedName>
    <definedName name="sub_11705" localSheetId="11">'прил 9'!$B$63</definedName>
    <definedName name="sub_11710" localSheetId="11">'прил 9'!$J$21</definedName>
    <definedName name="sub_117101" localSheetId="11">'прил 9'!$J$22</definedName>
    <definedName name="sub_11720" localSheetId="11">'прил 9'!$J$26</definedName>
    <definedName name="sub_117201" localSheetId="11">'прил 9'!$J$27</definedName>
    <definedName name="sub_11721" localSheetId="11">'прил 9'!$B$55</definedName>
    <definedName name="sub_11730" localSheetId="11">'прил 9'!$J$29</definedName>
    <definedName name="sub_117301" localSheetId="11">'прил 9'!$J$30</definedName>
    <definedName name="sub_11731" localSheetId="11">'прил 9'!$B$58</definedName>
    <definedName name="sub_11740" localSheetId="11">'прил 9'!$J$32</definedName>
    <definedName name="sub_117401" localSheetId="11">'прил 9'!$J$33</definedName>
    <definedName name="sub_11741" localSheetId="11">'прил 9'!$B$61</definedName>
    <definedName name="sub_11750" localSheetId="11">'прил 9'!$J$35</definedName>
    <definedName name="sub_117501" localSheetId="11">'прил 9'!$J$36</definedName>
    <definedName name="sub_11751" localSheetId="11">'прил 9'!$B$64</definedName>
    <definedName name="sub_11790" localSheetId="11">'прил 9'!$J$39</definedName>
    <definedName name="sub_117900" localSheetId="11">'прил 9'!$B$66</definedName>
    <definedName name="sub_11910" localSheetId="13">'прил 11'!$A$15</definedName>
    <definedName name="sub_119110" localSheetId="13">'прил 11'!$E$21</definedName>
    <definedName name="sub_1191101" localSheetId="13">'прил 11'!$E$22</definedName>
    <definedName name="sub_119120" localSheetId="13">'прил 11'!$E$25</definedName>
    <definedName name="sub_1191201" localSheetId="13">'прил 11'!$E$26</definedName>
    <definedName name="sub_119130" localSheetId="13">'прил 11'!$E$28</definedName>
    <definedName name="sub_1191301" localSheetId="13">'прил 11'!$E$29</definedName>
    <definedName name="sub_119140" localSheetId="13">'прил 11'!$E$31</definedName>
    <definedName name="sub_1191401" localSheetId="13">'прил 11'!$E$32</definedName>
    <definedName name="sub_119150" localSheetId="13">'прил 11'!$E$34</definedName>
    <definedName name="sub_1191501" localSheetId="13">'прил 11'!$E$35</definedName>
    <definedName name="sub_119190" localSheetId="13">'прил 11'!$E$37</definedName>
    <definedName name="sub_11920" localSheetId="13">'прил 11'!$A$39</definedName>
    <definedName name="sub_119210" localSheetId="13">'прил 11'!$E$45</definedName>
    <definedName name="sub_1192101" localSheetId="13">'прил 11'!$E$46</definedName>
    <definedName name="sub_119220" localSheetId="13">'прил 11'!$E$49</definedName>
    <definedName name="sub_1192201" localSheetId="13">'прил 11'!$E$50</definedName>
    <definedName name="sub_119230" localSheetId="13">'прил 11'!$E$52</definedName>
    <definedName name="sub_1192301" localSheetId="13">'прил 11'!$E$53</definedName>
    <definedName name="sub_119240" localSheetId="13">'прил 11'!$E$55</definedName>
    <definedName name="sub_1192401" localSheetId="13">'прил 11'!$E$56</definedName>
    <definedName name="sub_119250" localSheetId="13">'прил 11'!$E$58</definedName>
    <definedName name="sub_1192501" localSheetId="13">'прил 11'!$E$59</definedName>
    <definedName name="sub_119290" localSheetId="13">'прил 11'!$E$61</definedName>
    <definedName name="_xlnm.Print_Titles" localSheetId="9">'прил 7-2'!$A:$B</definedName>
    <definedName name="_xlnm.Print_Area" localSheetId="2">'прил 1-2'!$A$1:$T$48</definedName>
    <definedName name="_xlnm.Print_Area" localSheetId="16">'прил 14-1'!$A$1:$K$73</definedName>
    <definedName name="_xlnm.Print_Area" localSheetId="18">'прил 14-3'!$A$1:$Z$61</definedName>
  </definedNames>
  <calcPr calcId="162913" refMode="R1C1"/>
</workbook>
</file>

<file path=xl/calcChain.xml><?xml version="1.0" encoding="utf-8"?>
<calcChain xmlns="http://schemas.openxmlformats.org/spreadsheetml/2006/main">
  <c r="C158" i="22" l="1"/>
  <c r="C157" i="22"/>
  <c r="C156" i="22"/>
  <c r="K154" i="22"/>
  <c r="K152" i="22" s="1"/>
  <c r="J154" i="22"/>
  <c r="I154" i="22"/>
  <c r="H154" i="22"/>
  <c r="H152" i="22" s="1"/>
  <c r="G154" i="22"/>
  <c r="G152" i="22" s="1"/>
  <c r="F154" i="22"/>
  <c r="E154" i="22"/>
  <c r="D154" i="22"/>
  <c r="C154" i="22" s="1"/>
  <c r="J152" i="22"/>
  <c r="I152" i="22"/>
  <c r="F152" i="22"/>
  <c r="E152" i="22"/>
  <c r="C151" i="22"/>
  <c r="C150" i="22"/>
  <c r="C149" i="22"/>
  <c r="K147" i="22"/>
  <c r="J147" i="22"/>
  <c r="I147" i="22"/>
  <c r="I145" i="22" s="1"/>
  <c r="H147" i="22"/>
  <c r="H145" i="22" s="1"/>
  <c r="G147" i="22"/>
  <c r="F147" i="22"/>
  <c r="E147" i="22"/>
  <c r="E145" i="22" s="1"/>
  <c r="D147" i="22"/>
  <c r="C147" i="22" s="1"/>
  <c r="K145" i="22"/>
  <c r="J145" i="22"/>
  <c r="G145" i="22"/>
  <c r="F145" i="22"/>
  <c r="C144" i="22"/>
  <c r="C143" i="22"/>
  <c r="C142" i="22"/>
  <c r="K140" i="22"/>
  <c r="J140" i="22"/>
  <c r="J138" i="22" s="1"/>
  <c r="I140" i="22"/>
  <c r="I138" i="22" s="1"/>
  <c r="H140" i="22"/>
  <c r="G140" i="22"/>
  <c r="F140" i="22"/>
  <c r="F138" i="22" s="1"/>
  <c r="E140" i="22"/>
  <c r="E138" i="22" s="1"/>
  <c r="C138" i="22" s="1"/>
  <c r="D140" i="22"/>
  <c r="C140" i="22" s="1"/>
  <c r="K138" i="22"/>
  <c r="H138" i="22"/>
  <c r="G138" i="22"/>
  <c r="D138" i="22"/>
  <c r="C137" i="22"/>
  <c r="C136" i="22"/>
  <c r="C135" i="22"/>
  <c r="K133" i="22"/>
  <c r="K131" i="22" s="1"/>
  <c r="K159" i="22" s="1"/>
  <c r="J133" i="22"/>
  <c r="J131" i="22" s="1"/>
  <c r="J159" i="22" s="1"/>
  <c r="I133" i="22"/>
  <c r="H133" i="22"/>
  <c r="G133" i="22"/>
  <c r="G131" i="22" s="1"/>
  <c r="G159" i="22" s="1"/>
  <c r="F133" i="22"/>
  <c r="F131" i="22" s="1"/>
  <c r="F159" i="22" s="1"/>
  <c r="E133" i="22"/>
  <c r="D133" i="22"/>
  <c r="C133" i="22"/>
  <c r="I131" i="22"/>
  <c r="I159" i="22" s="1"/>
  <c r="H131" i="22"/>
  <c r="E131" i="22"/>
  <c r="D131" i="22"/>
  <c r="M117" i="22"/>
  <c r="L117" i="22"/>
  <c r="K117" i="22"/>
  <c r="K115" i="22" s="1"/>
  <c r="J117" i="22"/>
  <c r="I117" i="22"/>
  <c r="H117" i="22"/>
  <c r="G117" i="22"/>
  <c r="G115" i="22" s="1"/>
  <c r="F117" i="22"/>
  <c r="E117" i="22"/>
  <c r="D117" i="22"/>
  <c r="C117" i="22"/>
  <c r="C115" i="22" s="1"/>
  <c r="M115" i="22"/>
  <c r="L115" i="22"/>
  <c r="J115" i="22"/>
  <c r="I115" i="22"/>
  <c r="H115" i="22"/>
  <c r="F115" i="22"/>
  <c r="E115" i="22"/>
  <c r="D115" i="22"/>
  <c r="M110" i="22"/>
  <c r="M108" i="22" s="1"/>
  <c r="L110" i="22"/>
  <c r="K110" i="22"/>
  <c r="J110" i="22"/>
  <c r="I110" i="22"/>
  <c r="I108" i="22" s="1"/>
  <c r="H110" i="22"/>
  <c r="G110" i="22"/>
  <c r="F110" i="22"/>
  <c r="E110" i="22"/>
  <c r="E108" i="22" s="1"/>
  <c r="D110" i="22"/>
  <c r="C110" i="22"/>
  <c r="L108" i="22"/>
  <c r="K108" i="22"/>
  <c r="J108" i="22"/>
  <c r="H108" i="22"/>
  <c r="G108" i="22"/>
  <c r="F108" i="22"/>
  <c r="D108" i="22"/>
  <c r="C108" i="22"/>
  <c r="M103" i="22"/>
  <c r="L103" i="22"/>
  <c r="K103" i="22"/>
  <c r="K101" i="22" s="1"/>
  <c r="J103" i="22"/>
  <c r="I103" i="22"/>
  <c r="H103" i="22"/>
  <c r="G103" i="22"/>
  <c r="G101" i="22" s="1"/>
  <c r="F103" i="22"/>
  <c r="E103" i="22"/>
  <c r="D103" i="22"/>
  <c r="C103" i="22"/>
  <c r="C101" i="22" s="1"/>
  <c r="M101" i="22"/>
  <c r="L101" i="22"/>
  <c r="J101" i="22"/>
  <c r="I101" i="22"/>
  <c r="H101" i="22"/>
  <c r="F101" i="22"/>
  <c r="E101" i="22"/>
  <c r="D101" i="22"/>
  <c r="M96" i="22"/>
  <c r="M94" i="22" s="1"/>
  <c r="L96" i="22"/>
  <c r="K96" i="22"/>
  <c r="J96" i="22"/>
  <c r="I96" i="22"/>
  <c r="I94" i="22" s="1"/>
  <c r="H96" i="22"/>
  <c r="G96" i="22"/>
  <c r="F96" i="22"/>
  <c r="E96" i="22"/>
  <c r="E94" i="22" s="1"/>
  <c r="D96" i="22"/>
  <c r="C96" i="22"/>
  <c r="L94" i="22"/>
  <c r="L122" i="22" s="1"/>
  <c r="K94" i="22"/>
  <c r="J94" i="22"/>
  <c r="J122" i="22" s="1"/>
  <c r="H94" i="22"/>
  <c r="H122" i="22" s="1"/>
  <c r="G94" i="22"/>
  <c r="G122" i="22" s="1"/>
  <c r="F94" i="22"/>
  <c r="F122" i="22" s="1"/>
  <c r="D94" i="22"/>
  <c r="D122" i="22" s="1"/>
  <c r="C94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N57" i="22"/>
  <c r="N85" i="22" s="1"/>
  <c r="M57" i="22"/>
  <c r="M85" i="22" s="1"/>
  <c r="L57" i="22"/>
  <c r="L85" i="22" s="1"/>
  <c r="K57" i="22"/>
  <c r="K85" i="22" s="1"/>
  <c r="J57" i="22"/>
  <c r="J85" i="22" s="1"/>
  <c r="I57" i="22"/>
  <c r="I85" i="22" s="1"/>
  <c r="H57" i="22"/>
  <c r="H85" i="22" s="1"/>
  <c r="G57" i="22"/>
  <c r="G85" i="22" s="1"/>
  <c r="F57" i="22"/>
  <c r="F85" i="22" s="1"/>
  <c r="E57" i="22"/>
  <c r="E85" i="22" s="1"/>
  <c r="D57" i="22"/>
  <c r="D85" i="22" s="1"/>
  <c r="C57" i="22"/>
  <c r="C85" i="22" s="1"/>
  <c r="E50" i="22"/>
  <c r="C50" i="22"/>
  <c r="E49" i="22"/>
  <c r="C49" i="22" s="1"/>
  <c r="E48" i="22"/>
  <c r="C48" i="22"/>
  <c r="J46" i="22"/>
  <c r="I46" i="22"/>
  <c r="H46" i="22"/>
  <c r="G46" i="22"/>
  <c r="F46" i="22"/>
  <c r="E46" i="22" s="1"/>
  <c r="C46" i="22" s="1"/>
  <c r="D46" i="22"/>
  <c r="J44" i="22"/>
  <c r="I44" i="22"/>
  <c r="H44" i="22"/>
  <c r="G44" i="22"/>
  <c r="F44" i="22"/>
  <c r="E44" i="22" s="1"/>
  <c r="C44" i="22" s="1"/>
  <c r="D44" i="22"/>
  <c r="E43" i="22"/>
  <c r="C43" i="22" s="1"/>
  <c r="E42" i="22"/>
  <c r="C42" i="22"/>
  <c r="E41" i="22"/>
  <c r="C41" i="22" s="1"/>
  <c r="J39" i="22"/>
  <c r="I39" i="22"/>
  <c r="H39" i="22"/>
  <c r="G39" i="22"/>
  <c r="F39" i="22"/>
  <c r="E39" i="22"/>
  <c r="D39" i="22"/>
  <c r="C39" i="22" s="1"/>
  <c r="J37" i="22"/>
  <c r="I37" i="22"/>
  <c r="I51" i="22" s="1"/>
  <c r="H37" i="22"/>
  <c r="G37" i="22"/>
  <c r="F37" i="22"/>
  <c r="E37" i="22"/>
  <c r="D37" i="22"/>
  <c r="C37" i="22" s="1"/>
  <c r="E36" i="22"/>
  <c r="C36" i="22"/>
  <c r="E35" i="22"/>
  <c r="C35" i="22" s="1"/>
  <c r="E34" i="22"/>
  <c r="C34" i="22"/>
  <c r="J32" i="22"/>
  <c r="I32" i="22"/>
  <c r="H32" i="22"/>
  <c r="G32" i="22"/>
  <c r="F32" i="22"/>
  <c r="E32" i="22" s="1"/>
  <c r="C32" i="22" s="1"/>
  <c r="D32" i="22"/>
  <c r="J30" i="22"/>
  <c r="I30" i="22"/>
  <c r="H30" i="22"/>
  <c r="F30" i="22"/>
  <c r="E30" i="22" s="1"/>
  <c r="D30" i="22"/>
  <c r="C30" i="22" s="1"/>
  <c r="E29" i="22"/>
  <c r="C29" i="22" s="1"/>
  <c r="E28" i="22"/>
  <c r="C28" i="22" s="1"/>
  <c r="E27" i="22"/>
  <c r="C27" i="22" s="1"/>
  <c r="J25" i="22"/>
  <c r="I25" i="22"/>
  <c r="H25" i="22"/>
  <c r="G25" i="22"/>
  <c r="F25" i="22"/>
  <c r="E25" i="22" s="1"/>
  <c r="D25" i="22"/>
  <c r="C25" i="22" s="1"/>
  <c r="J23" i="22"/>
  <c r="J51" i="22" s="1"/>
  <c r="I23" i="22"/>
  <c r="H23" i="22"/>
  <c r="H51" i="22" s="1"/>
  <c r="G23" i="22"/>
  <c r="G51" i="22" s="1"/>
  <c r="F23" i="22"/>
  <c r="F51" i="22" s="1"/>
  <c r="E51" i="22" s="1"/>
  <c r="D23" i="22"/>
  <c r="D51" i="22" s="1"/>
  <c r="J12" i="22"/>
  <c r="B12" i="22"/>
  <c r="J11" i="22"/>
  <c r="B11" i="22"/>
  <c r="J10" i="22"/>
  <c r="B10" i="22"/>
  <c r="J9" i="22"/>
  <c r="B7" i="22"/>
  <c r="C122" i="22" l="1"/>
  <c r="C131" i="22"/>
  <c r="E159" i="22"/>
  <c r="K122" i="22"/>
  <c r="E122" i="22"/>
  <c r="I122" i="22"/>
  <c r="M122" i="22"/>
  <c r="H159" i="22"/>
  <c r="E23" i="22"/>
  <c r="D145" i="22"/>
  <c r="C145" i="22" s="1"/>
  <c r="C23" i="22"/>
  <c r="C51" i="22" s="1"/>
  <c r="D152" i="22"/>
  <c r="C152" i="22" s="1"/>
  <c r="D159" i="22" l="1"/>
  <c r="C159" i="22" s="1"/>
  <c r="G53" i="12"/>
  <c r="N49" i="12"/>
  <c r="D31" i="2" l="1"/>
  <c r="K22" i="9" l="1"/>
  <c r="P49" i="9"/>
  <c r="E31" i="2" l="1"/>
  <c r="K11" i="10" l="1"/>
  <c r="L10" i="10"/>
  <c r="L11" i="10"/>
  <c r="E11" i="10"/>
  <c r="G51" i="12" l="1"/>
  <c r="E22" i="9" l="1"/>
  <c r="E10" i="3" l="1"/>
  <c r="E40" i="2" l="1"/>
  <c r="E23" i="2"/>
  <c r="M22" i="9" l="1"/>
  <c r="L21" i="12" l="1"/>
  <c r="O21" i="12"/>
  <c r="E44" i="9" l="1"/>
  <c r="F44" i="9"/>
  <c r="G44" i="9"/>
  <c r="H44" i="9"/>
  <c r="I44" i="9"/>
  <c r="J44" i="9"/>
  <c r="K44" i="9"/>
  <c r="L44" i="9"/>
  <c r="M44" i="9"/>
  <c r="N44" i="9"/>
  <c r="O44" i="9"/>
  <c r="P44" i="9"/>
  <c r="Q44" i="9"/>
  <c r="D44" i="9"/>
  <c r="E32" i="9"/>
  <c r="F32" i="9"/>
  <c r="L32" i="9"/>
  <c r="N32" i="9"/>
  <c r="O32" i="9"/>
  <c r="P32" i="9"/>
  <c r="Q32" i="9"/>
  <c r="D32" i="9"/>
  <c r="F22" i="9"/>
  <c r="G22" i="9"/>
  <c r="G49" i="9" s="1"/>
  <c r="H22" i="9"/>
  <c r="H49" i="9" s="1"/>
  <c r="I22" i="9"/>
  <c r="J22" i="9"/>
  <c r="L22" i="9"/>
  <c r="O22" i="9"/>
  <c r="O49" i="9" s="1"/>
  <c r="P22" i="9"/>
  <c r="Q22" i="9"/>
  <c r="D22" i="9"/>
  <c r="C24" i="9" l="1"/>
  <c r="N23" i="9"/>
  <c r="N22" i="9"/>
  <c r="C22" i="9" l="1"/>
  <c r="G31" i="21" l="1"/>
  <c r="G28" i="21"/>
  <c r="G25" i="21"/>
  <c r="G22" i="21"/>
  <c r="G18" i="21"/>
  <c r="L34" i="15"/>
  <c r="L31" i="15"/>
  <c r="L28" i="15"/>
  <c r="L25" i="15"/>
  <c r="L21" i="15"/>
  <c r="F21" i="15"/>
  <c r="F25" i="15"/>
  <c r="F28" i="15"/>
  <c r="F31" i="15"/>
  <c r="F34" i="15"/>
  <c r="N58" i="14"/>
  <c r="N55" i="14"/>
  <c r="N52" i="14"/>
  <c r="N49" i="14"/>
  <c r="N45" i="14"/>
  <c r="N61" i="14" s="1"/>
  <c r="F58" i="14"/>
  <c r="F55" i="14"/>
  <c r="F52" i="14"/>
  <c r="F49" i="14"/>
  <c r="F45" i="14"/>
  <c r="F34" i="14"/>
  <c r="F31" i="14"/>
  <c r="F25" i="14"/>
  <c r="F28" i="14"/>
  <c r="F21" i="14"/>
  <c r="G29" i="13"/>
  <c r="F29" i="13"/>
  <c r="E29" i="13"/>
  <c r="D29" i="13"/>
  <c r="J21" i="13"/>
  <c r="K21" i="13"/>
  <c r="L21" i="13"/>
  <c r="M21" i="13"/>
  <c r="C28" i="13"/>
  <c r="I21" i="13"/>
  <c r="I29" i="13"/>
  <c r="J29" i="13"/>
  <c r="K29" i="13"/>
  <c r="P63" i="12"/>
  <c r="O63" i="12"/>
  <c r="N63" i="12"/>
  <c r="M63" i="12"/>
  <c r="L63" i="12"/>
  <c r="K63" i="12"/>
  <c r="J63" i="12"/>
  <c r="I63" i="12"/>
  <c r="P60" i="12"/>
  <c r="O60" i="12"/>
  <c r="N60" i="12"/>
  <c r="M60" i="12"/>
  <c r="L60" i="12"/>
  <c r="K60" i="12"/>
  <c r="J60" i="12"/>
  <c r="I60" i="12"/>
  <c r="P57" i="12"/>
  <c r="O57" i="12"/>
  <c r="N57" i="12"/>
  <c r="M57" i="12"/>
  <c r="L57" i="12"/>
  <c r="K57" i="12"/>
  <c r="J57" i="12"/>
  <c r="I57" i="12"/>
  <c r="P54" i="12"/>
  <c r="O54" i="12"/>
  <c r="N54" i="12"/>
  <c r="M54" i="12"/>
  <c r="L54" i="12"/>
  <c r="K54" i="12"/>
  <c r="J54" i="12"/>
  <c r="I54" i="12"/>
  <c r="J49" i="12"/>
  <c r="K49" i="12"/>
  <c r="L49" i="12"/>
  <c r="M49" i="12"/>
  <c r="O49" i="12"/>
  <c r="P49" i="12"/>
  <c r="I49" i="12"/>
  <c r="G52" i="12"/>
  <c r="G56" i="12"/>
  <c r="G59" i="12"/>
  <c r="G62" i="12"/>
  <c r="G65" i="12"/>
  <c r="R35" i="12"/>
  <c r="Q35" i="12"/>
  <c r="P35" i="12"/>
  <c r="O35" i="12"/>
  <c r="N35" i="12"/>
  <c r="M35" i="12"/>
  <c r="L35" i="12"/>
  <c r="R32" i="12"/>
  <c r="Q32" i="12"/>
  <c r="P32" i="12"/>
  <c r="O32" i="12"/>
  <c r="N32" i="12"/>
  <c r="M32" i="12"/>
  <c r="L32" i="12"/>
  <c r="R29" i="12"/>
  <c r="Q29" i="12"/>
  <c r="P29" i="12"/>
  <c r="O29" i="12"/>
  <c r="N29" i="12"/>
  <c r="M29" i="12"/>
  <c r="L29" i="12"/>
  <c r="R26" i="12"/>
  <c r="Q26" i="12"/>
  <c r="P26" i="12"/>
  <c r="O26" i="12"/>
  <c r="N26" i="12"/>
  <c r="M26" i="12"/>
  <c r="L26" i="12"/>
  <c r="K38" i="12"/>
  <c r="K37" i="12"/>
  <c r="K34" i="12"/>
  <c r="K31" i="12"/>
  <c r="K28" i="12"/>
  <c r="M21" i="12"/>
  <c r="N21" i="12"/>
  <c r="P21" i="12"/>
  <c r="Q21" i="12"/>
  <c r="R21" i="12"/>
  <c r="F37" i="14" l="1"/>
  <c r="F61" i="14"/>
  <c r="H29" i="13"/>
  <c r="C29" i="13"/>
  <c r="F37" i="15"/>
  <c r="L37" i="15"/>
  <c r="K26" i="12"/>
  <c r="K21" i="12"/>
  <c r="K35" i="12"/>
  <c r="K32" i="12"/>
  <c r="K29" i="12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D11" i="10"/>
  <c r="C11" i="10" s="1"/>
  <c r="D12" i="10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19" i="10"/>
  <c r="C19" i="10" s="1"/>
  <c r="D20" i="10"/>
  <c r="C20" i="10" s="1"/>
  <c r="D21" i="10"/>
  <c r="C21" i="10" s="1"/>
  <c r="D22" i="10"/>
  <c r="C22" i="10" s="1"/>
  <c r="D23" i="10"/>
  <c r="C23" i="10" s="1"/>
  <c r="D24" i="10"/>
  <c r="C24" i="10" s="1"/>
  <c r="D10" i="10"/>
  <c r="C10" i="10" s="1"/>
  <c r="N48" i="9"/>
  <c r="C32" i="9"/>
  <c r="C46" i="9"/>
  <c r="C44" i="9" s="1"/>
  <c r="C48" i="9"/>
  <c r="D49" i="9"/>
  <c r="E49" i="9"/>
  <c r="F49" i="9"/>
  <c r="I49" i="9"/>
  <c r="J49" i="9"/>
  <c r="K49" i="9"/>
  <c r="L49" i="9"/>
  <c r="M49" i="9"/>
  <c r="Q49" i="9"/>
  <c r="E22" i="8"/>
  <c r="E24" i="8"/>
  <c r="D25" i="10" l="1"/>
  <c r="H21" i="13"/>
  <c r="N49" i="9"/>
  <c r="C25" i="10"/>
  <c r="C49" i="9"/>
  <c r="P27" i="6"/>
  <c r="O27" i="6"/>
  <c r="N27" i="6"/>
  <c r="M27" i="6"/>
  <c r="K27" i="6"/>
  <c r="K22" i="6" s="1"/>
  <c r="J27" i="6"/>
  <c r="J22" i="6" s="1"/>
  <c r="I27" i="6"/>
  <c r="I22" i="6" s="1"/>
  <c r="H27" i="6"/>
  <c r="G27" i="6"/>
  <c r="G22" i="6" s="1"/>
  <c r="F27" i="6"/>
  <c r="F22" i="6" s="1"/>
  <c r="D27" i="6"/>
  <c r="D22" i="6" s="1"/>
  <c r="C27" i="6"/>
  <c r="C22" i="6" s="1"/>
  <c r="P22" i="6"/>
  <c r="O22" i="6"/>
  <c r="N22" i="6"/>
  <c r="M22" i="6"/>
  <c r="H22" i="6"/>
  <c r="O41" i="3"/>
  <c r="O40" i="3"/>
  <c r="O37" i="3"/>
  <c r="O36" i="3"/>
  <c r="O33" i="3"/>
  <c r="O32" i="3"/>
  <c r="O31" i="3"/>
  <c r="O30" i="3"/>
  <c r="O29" i="3"/>
  <c r="O28" i="3"/>
  <c r="O27" i="3"/>
  <c r="O24" i="3"/>
  <c r="O23" i="3"/>
  <c r="O22" i="3"/>
  <c r="O21" i="3"/>
  <c r="O20" i="3"/>
  <c r="O19" i="3"/>
  <c r="O18" i="3"/>
  <c r="O17" i="3"/>
  <c r="C17" i="3" s="1"/>
  <c r="O16" i="3"/>
  <c r="O15" i="3"/>
  <c r="O14" i="3"/>
  <c r="O13" i="3"/>
  <c r="O12" i="3"/>
  <c r="O9" i="3"/>
  <c r="O8" i="3"/>
  <c r="C8" i="3" l="1"/>
  <c r="F19" i="2"/>
  <c r="M34" i="3"/>
  <c r="S34" i="3"/>
  <c r="Q34" i="3"/>
  <c r="O34" i="3"/>
  <c r="K34" i="3"/>
  <c r="I34" i="3"/>
  <c r="G34" i="3"/>
  <c r="E34" i="3"/>
  <c r="C52" i="20" l="1"/>
  <c r="C51" i="20"/>
  <c r="C50" i="20"/>
  <c r="C49" i="20"/>
  <c r="C48" i="20"/>
  <c r="C47" i="20"/>
  <c r="C46" i="20"/>
  <c r="C45" i="20"/>
  <c r="C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2" i="20"/>
  <c r="C41" i="20"/>
  <c r="C40" i="20"/>
  <c r="C39" i="20"/>
  <c r="C38" i="20"/>
  <c r="C37" i="20"/>
  <c r="O35" i="20"/>
  <c r="O27" i="20" s="1"/>
  <c r="N35" i="20"/>
  <c r="M35" i="20"/>
  <c r="L35" i="20"/>
  <c r="K35" i="20"/>
  <c r="K27" i="20" s="1"/>
  <c r="J35" i="20"/>
  <c r="I35" i="20"/>
  <c r="H35" i="20"/>
  <c r="G35" i="20"/>
  <c r="G27" i="20" s="1"/>
  <c r="F35" i="20"/>
  <c r="E35" i="20"/>
  <c r="D35" i="20"/>
  <c r="C35" i="20"/>
  <c r="C34" i="20"/>
  <c r="C33" i="20"/>
  <c r="C32" i="20"/>
  <c r="C31" i="20"/>
  <c r="C30" i="20"/>
  <c r="O28" i="20"/>
  <c r="N28" i="20"/>
  <c r="N27" i="20" s="1"/>
  <c r="M28" i="20"/>
  <c r="M27" i="20" s="1"/>
  <c r="L28" i="20"/>
  <c r="K28" i="20"/>
  <c r="J28" i="20"/>
  <c r="J27" i="20" s="1"/>
  <c r="I28" i="20"/>
  <c r="I27" i="20" s="1"/>
  <c r="H28" i="20"/>
  <c r="G28" i="20"/>
  <c r="F28" i="20"/>
  <c r="F27" i="20" s="1"/>
  <c r="E28" i="20"/>
  <c r="E27" i="20" s="1"/>
  <c r="D28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O9" i="20"/>
  <c r="O8" i="20" s="1"/>
  <c r="N9" i="20"/>
  <c r="N8" i="20" s="1"/>
  <c r="M9" i="20"/>
  <c r="M8" i="20" s="1"/>
  <c r="L9" i="20"/>
  <c r="L8" i="20" s="1"/>
  <c r="K9" i="20"/>
  <c r="K8" i="20" s="1"/>
  <c r="J9" i="20"/>
  <c r="J8" i="20" s="1"/>
  <c r="I9" i="20"/>
  <c r="H9" i="20"/>
  <c r="H8" i="20" s="1"/>
  <c r="G9" i="20"/>
  <c r="G8" i="20" s="1"/>
  <c r="F9" i="20"/>
  <c r="F8" i="20" s="1"/>
  <c r="E9" i="20"/>
  <c r="E8" i="20" s="1"/>
  <c r="D9" i="20"/>
  <c r="I8" i="20"/>
  <c r="T60" i="19"/>
  <c r="S60" i="19"/>
  <c r="L60" i="19"/>
  <c r="K60" i="19"/>
  <c r="D60" i="19"/>
  <c r="C60" i="19"/>
  <c r="T59" i="19"/>
  <c r="S59" i="19"/>
  <c r="L59" i="19"/>
  <c r="K59" i="19"/>
  <c r="D59" i="19"/>
  <c r="C59" i="19"/>
  <c r="T58" i="19"/>
  <c r="S58" i="19"/>
  <c r="L58" i="19"/>
  <c r="K58" i="19"/>
  <c r="D58" i="19"/>
  <c r="C58" i="19"/>
  <c r="T57" i="19"/>
  <c r="S57" i="19"/>
  <c r="L57" i="19"/>
  <c r="K57" i="19"/>
  <c r="D57" i="19"/>
  <c r="C57" i="19"/>
  <c r="T56" i="19"/>
  <c r="S56" i="19"/>
  <c r="L56" i="19"/>
  <c r="K56" i="19"/>
  <c r="D56" i="19"/>
  <c r="C56" i="19"/>
  <c r="T55" i="19"/>
  <c r="S55" i="19"/>
  <c r="L55" i="19"/>
  <c r="K55" i="19"/>
  <c r="D55" i="19"/>
  <c r="C55" i="19"/>
  <c r="T54" i="19"/>
  <c r="S54" i="19"/>
  <c r="L54" i="19"/>
  <c r="K54" i="19"/>
  <c r="D54" i="19"/>
  <c r="C54" i="19"/>
  <c r="T53" i="19"/>
  <c r="S53" i="19"/>
  <c r="L53" i="19"/>
  <c r="K53" i="19"/>
  <c r="D53" i="19"/>
  <c r="C53" i="19"/>
  <c r="T52" i="19"/>
  <c r="S52" i="19"/>
  <c r="L52" i="19"/>
  <c r="K52" i="19"/>
  <c r="D52" i="19"/>
  <c r="C52" i="19"/>
  <c r="Z51" i="19"/>
  <c r="Y51" i="19"/>
  <c r="X51" i="19"/>
  <c r="W51" i="19"/>
  <c r="V51" i="19"/>
  <c r="U51" i="19"/>
  <c r="R51" i="19"/>
  <c r="Q51" i="19"/>
  <c r="P51" i="19"/>
  <c r="O51" i="19"/>
  <c r="N51" i="19"/>
  <c r="M51" i="19"/>
  <c r="J51" i="19"/>
  <c r="I51" i="19"/>
  <c r="H51" i="19"/>
  <c r="G51" i="19"/>
  <c r="F51" i="19"/>
  <c r="E51" i="19"/>
  <c r="T50" i="19"/>
  <c r="S50" i="19"/>
  <c r="L50" i="19"/>
  <c r="K50" i="19"/>
  <c r="D50" i="19"/>
  <c r="C50" i="19"/>
  <c r="T49" i="19"/>
  <c r="S49" i="19"/>
  <c r="L49" i="19"/>
  <c r="K49" i="19"/>
  <c r="D49" i="19"/>
  <c r="C49" i="19"/>
  <c r="T48" i="19"/>
  <c r="S48" i="19"/>
  <c r="L48" i="19"/>
  <c r="K48" i="19"/>
  <c r="D48" i="19"/>
  <c r="C48" i="19"/>
  <c r="T47" i="19"/>
  <c r="S47" i="19"/>
  <c r="L47" i="19"/>
  <c r="K47" i="19"/>
  <c r="D47" i="19"/>
  <c r="C47" i="19"/>
  <c r="T46" i="19"/>
  <c r="S46" i="19"/>
  <c r="L46" i="19"/>
  <c r="K46" i="19"/>
  <c r="D46" i="19"/>
  <c r="C46" i="19"/>
  <c r="T45" i="19"/>
  <c r="S45" i="19"/>
  <c r="L45" i="19"/>
  <c r="K45" i="19"/>
  <c r="D45" i="19"/>
  <c r="C45" i="19"/>
  <c r="Z43" i="19"/>
  <c r="Y43" i="19"/>
  <c r="X43" i="19"/>
  <c r="W43" i="19"/>
  <c r="V43" i="19"/>
  <c r="U43" i="19"/>
  <c r="S43" i="19" s="1"/>
  <c r="R43" i="19"/>
  <c r="Q43" i="19"/>
  <c r="P43" i="19"/>
  <c r="O43" i="19"/>
  <c r="K43" i="19" s="1"/>
  <c r="N43" i="19"/>
  <c r="M43" i="19"/>
  <c r="J43" i="19"/>
  <c r="I43" i="19"/>
  <c r="H43" i="19"/>
  <c r="G43" i="19"/>
  <c r="F43" i="19"/>
  <c r="D43" i="19" s="1"/>
  <c r="E43" i="19"/>
  <c r="T42" i="19"/>
  <c r="S42" i="19"/>
  <c r="L42" i="19"/>
  <c r="K42" i="19"/>
  <c r="D42" i="19"/>
  <c r="C42" i="19"/>
  <c r="T41" i="19"/>
  <c r="S41" i="19"/>
  <c r="L41" i="19"/>
  <c r="K41" i="19"/>
  <c r="D41" i="19"/>
  <c r="C41" i="19"/>
  <c r="T40" i="19"/>
  <c r="S40" i="19"/>
  <c r="L40" i="19"/>
  <c r="K40" i="19"/>
  <c r="D40" i="19"/>
  <c r="C40" i="19"/>
  <c r="T39" i="19"/>
  <c r="S39" i="19"/>
  <c r="L39" i="19"/>
  <c r="K39" i="19"/>
  <c r="D39" i="19"/>
  <c r="C39" i="19"/>
  <c r="T38" i="19"/>
  <c r="S38" i="19"/>
  <c r="L38" i="19"/>
  <c r="K38" i="19"/>
  <c r="D38" i="19"/>
  <c r="C38" i="19"/>
  <c r="Z36" i="19"/>
  <c r="Y36" i="19"/>
  <c r="X36" i="19"/>
  <c r="W36" i="19"/>
  <c r="V36" i="19"/>
  <c r="T36" i="19" s="1"/>
  <c r="U36" i="19"/>
  <c r="R36" i="19"/>
  <c r="Q36" i="19"/>
  <c r="P36" i="19"/>
  <c r="O36" i="19"/>
  <c r="N36" i="19"/>
  <c r="M36" i="19"/>
  <c r="J36" i="19"/>
  <c r="I36" i="19"/>
  <c r="I35" i="19" s="1"/>
  <c r="H36" i="19"/>
  <c r="G36" i="19"/>
  <c r="F36" i="19"/>
  <c r="D36" i="19" s="1"/>
  <c r="E36" i="19"/>
  <c r="M35" i="19"/>
  <c r="T27" i="19"/>
  <c r="S27" i="19"/>
  <c r="L27" i="19"/>
  <c r="K27" i="19"/>
  <c r="D27" i="19"/>
  <c r="C27" i="19"/>
  <c r="T26" i="19"/>
  <c r="S26" i="19"/>
  <c r="L26" i="19"/>
  <c r="K26" i="19"/>
  <c r="D26" i="19"/>
  <c r="C26" i="19"/>
  <c r="T25" i="19"/>
  <c r="S25" i="19"/>
  <c r="L25" i="19"/>
  <c r="K25" i="19"/>
  <c r="D25" i="19"/>
  <c r="C25" i="19"/>
  <c r="T24" i="19"/>
  <c r="S24" i="19"/>
  <c r="L24" i="19"/>
  <c r="K24" i="19"/>
  <c r="D24" i="19"/>
  <c r="C24" i="19"/>
  <c r="T23" i="19"/>
  <c r="S23" i="19"/>
  <c r="L23" i="19"/>
  <c r="K23" i="19"/>
  <c r="D23" i="19"/>
  <c r="C23" i="19"/>
  <c r="T22" i="19"/>
  <c r="S22" i="19"/>
  <c r="L22" i="19"/>
  <c r="K22" i="19"/>
  <c r="D22" i="19"/>
  <c r="C22" i="19"/>
  <c r="T21" i="19"/>
  <c r="S21" i="19"/>
  <c r="L21" i="19"/>
  <c r="K21" i="19"/>
  <c r="D21" i="19"/>
  <c r="C21" i="19"/>
  <c r="T20" i="19"/>
  <c r="S20" i="19"/>
  <c r="L20" i="19"/>
  <c r="K20" i="19"/>
  <c r="D20" i="19"/>
  <c r="C20" i="19"/>
  <c r="T19" i="19"/>
  <c r="S19" i="19"/>
  <c r="L19" i="19"/>
  <c r="K19" i="19"/>
  <c r="D19" i="19"/>
  <c r="C19" i="19"/>
  <c r="T18" i="19"/>
  <c r="S18" i="19"/>
  <c r="L18" i="19"/>
  <c r="K18" i="19"/>
  <c r="D18" i="19"/>
  <c r="C18" i="19"/>
  <c r="T17" i="19"/>
  <c r="S17" i="19"/>
  <c r="L17" i="19"/>
  <c r="K17" i="19"/>
  <c r="D17" i="19"/>
  <c r="C17" i="19"/>
  <c r="T16" i="19"/>
  <c r="S16" i="19"/>
  <c r="L16" i="19"/>
  <c r="K16" i="19"/>
  <c r="D16" i="19"/>
  <c r="C16" i="19"/>
  <c r="T15" i="19"/>
  <c r="S15" i="19"/>
  <c r="L15" i="19"/>
  <c r="K15" i="19"/>
  <c r="D15" i="19"/>
  <c r="C15" i="19"/>
  <c r="T14" i="19"/>
  <c r="S14" i="19"/>
  <c r="L14" i="19"/>
  <c r="K14" i="19"/>
  <c r="D14" i="19"/>
  <c r="C14" i="19"/>
  <c r="T13" i="19"/>
  <c r="S13" i="19"/>
  <c r="L13" i="19"/>
  <c r="K13" i="19"/>
  <c r="D13" i="19"/>
  <c r="C13" i="19"/>
  <c r="T12" i="19"/>
  <c r="S12" i="19"/>
  <c r="L12" i="19"/>
  <c r="K12" i="19"/>
  <c r="D12" i="19"/>
  <c r="C12" i="19"/>
  <c r="Z10" i="19"/>
  <c r="Z9" i="19" s="1"/>
  <c r="Y10" i="19"/>
  <c r="Y9" i="19" s="1"/>
  <c r="X10" i="19"/>
  <c r="W10" i="19"/>
  <c r="V10" i="19"/>
  <c r="V9" i="19" s="1"/>
  <c r="U10" i="19"/>
  <c r="R10" i="19"/>
  <c r="R9" i="19" s="1"/>
  <c r="Q10" i="19"/>
  <c r="Q9" i="19" s="1"/>
  <c r="P10" i="19"/>
  <c r="P9" i="19" s="1"/>
  <c r="O10" i="19"/>
  <c r="O9" i="19" s="1"/>
  <c r="N10" i="19"/>
  <c r="N9" i="19" s="1"/>
  <c r="M10" i="19"/>
  <c r="J10" i="19"/>
  <c r="J9" i="19" s="1"/>
  <c r="I10" i="19"/>
  <c r="H10" i="19"/>
  <c r="H9" i="19" s="1"/>
  <c r="G10" i="19"/>
  <c r="G9" i="19" s="1"/>
  <c r="F10" i="19"/>
  <c r="E10" i="19"/>
  <c r="E9" i="19" s="1"/>
  <c r="X9" i="19"/>
  <c r="W9" i="19"/>
  <c r="I9" i="19"/>
  <c r="G56" i="18"/>
  <c r="C56" i="18"/>
  <c r="G55" i="18"/>
  <c r="C55" i="18"/>
  <c r="G54" i="18"/>
  <c r="C54" i="18"/>
  <c r="G53" i="18"/>
  <c r="C53" i="18"/>
  <c r="G52" i="18"/>
  <c r="C52" i="18"/>
  <c r="G51" i="18"/>
  <c r="C51" i="18"/>
  <c r="G50" i="18"/>
  <c r="C50" i="18"/>
  <c r="G49" i="18"/>
  <c r="C49" i="18"/>
  <c r="G48" i="18"/>
  <c r="C48" i="18"/>
  <c r="K47" i="18"/>
  <c r="J47" i="18"/>
  <c r="I47" i="18"/>
  <c r="H47" i="18"/>
  <c r="F47" i="18"/>
  <c r="E47" i="18"/>
  <c r="D47" i="18"/>
  <c r="G46" i="18"/>
  <c r="C46" i="18"/>
  <c r="G45" i="18"/>
  <c r="C45" i="18"/>
  <c r="G44" i="18"/>
  <c r="C44" i="18"/>
  <c r="G43" i="18"/>
  <c r="C43" i="18"/>
  <c r="G42" i="18"/>
  <c r="C42" i="18"/>
  <c r="G41" i="18"/>
  <c r="C41" i="18"/>
  <c r="G40" i="18"/>
  <c r="C40" i="18"/>
  <c r="K39" i="18"/>
  <c r="J39" i="18"/>
  <c r="I39" i="18"/>
  <c r="H39" i="18"/>
  <c r="F39" i="18"/>
  <c r="E39" i="18"/>
  <c r="D39" i="18"/>
  <c r="G38" i="18"/>
  <c r="C38" i="18"/>
  <c r="G37" i="18"/>
  <c r="C37" i="18"/>
  <c r="G36" i="18"/>
  <c r="C36" i="18"/>
  <c r="G35" i="18"/>
  <c r="C35" i="18"/>
  <c r="G34" i="18"/>
  <c r="C34" i="18"/>
  <c r="K32" i="18"/>
  <c r="J32" i="18"/>
  <c r="I32" i="18"/>
  <c r="H32" i="18"/>
  <c r="F32" i="18"/>
  <c r="E32" i="18"/>
  <c r="D32" i="18"/>
  <c r="G25" i="18"/>
  <c r="C25" i="18"/>
  <c r="G24" i="18"/>
  <c r="C24" i="18"/>
  <c r="G23" i="18"/>
  <c r="C23" i="18"/>
  <c r="G22" i="18"/>
  <c r="C22" i="18"/>
  <c r="G21" i="18"/>
  <c r="C21" i="18"/>
  <c r="G20" i="18"/>
  <c r="C20" i="18"/>
  <c r="G19" i="18"/>
  <c r="C19" i="18"/>
  <c r="G18" i="18"/>
  <c r="C18" i="18"/>
  <c r="G17" i="18"/>
  <c r="C17" i="18"/>
  <c r="G16" i="18"/>
  <c r="C16" i="18"/>
  <c r="G15" i="18"/>
  <c r="C15" i="18"/>
  <c r="G14" i="18"/>
  <c r="C14" i="18"/>
  <c r="G13" i="18"/>
  <c r="C13" i="18"/>
  <c r="G12" i="18"/>
  <c r="C12" i="18"/>
  <c r="G11" i="18"/>
  <c r="C11" i="18"/>
  <c r="G10" i="18"/>
  <c r="C10" i="18"/>
  <c r="K8" i="18"/>
  <c r="K7" i="18" s="1"/>
  <c r="J8" i="18"/>
  <c r="J7" i="18" s="1"/>
  <c r="I8" i="18"/>
  <c r="H8" i="18"/>
  <c r="F8" i="18"/>
  <c r="F7" i="18" s="1"/>
  <c r="E8" i="18"/>
  <c r="E7" i="18" s="1"/>
  <c r="D8" i="18"/>
  <c r="I7" i="18"/>
  <c r="D72" i="17"/>
  <c r="C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J63" i="17"/>
  <c r="I63" i="17"/>
  <c r="H63" i="17"/>
  <c r="D63" i="17" s="1"/>
  <c r="G63" i="17"/>
  <c r="F63" i="17"/>
  <c r="E63" i="17"/>
  <c r="D62" i="17"/>
  <c r="C62" i="17"/>
  <c r="D61" i="17"/>
  <c r="C61" i="17"/>
  <c r="D60" i="17"/>
  <c r="C60" i="17"/>
  <c r="D59" i="17"/>
  <c r="C59" i="17"/>
  <c r="D58" i="17"/>
  <c r="C58" i="17"/>
  <c r="D57" i="17"/>
  <c r="C57" i="17"/>
  <c r="D56" i="17"/>
  <c r="C56" i="17"/>
  <c r="J55" i="17"/>
  <c r="I55" i="17"/>
  <c r="H55" i="17"/>
  <c r="G55" i="17"/>
  <c r="F55" i="17"/>
  <c r="E55" i="17"/>
  <c r="D54" i="17"/>
  <c r="C54" i="17"/>
  <c r="D53" i="17"/>
  <c r="C53" i="17"/>
  <c r="D52" i="17"/>
  <c r="C52" i="17"/>
  <c r="D51" i="17"/>
  <c r="C51" i="17"/>
  <c r="D50" i="17"/>
  <c r="C50" i="17"/>
  <c r="J48" i="17"/>
  <c r="I48" i="17"/>
  <c r="H48" i="17"/>
  <c r="G48" i="17"/>
  <c r="F48" i="17"/>
  <c r="E48" i="17"/>
  <c r="H47" i="17"/>
  <c r="G47" i="1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J23" i="17"/>
  <c r="J22" i="17" s="1"/>
  <c r="I23" i="17"/>
  <c r="I22" i="17" s="1"/>
  <c r="H23" i="17"/>
  <c r="H22" i="17" s="1"/>
  <c r="G23" i="17"/>
  <c r="G22" i="17" s="1"/>
  <c r="F23" i="17"/>
  <c r="F22" i="17" s="1"/>
  <c r="E23" i="17"/>
  <c r="N34" i="14"/>
  <c r="N31" i="14"/>
  <c r="N28" i="14"/>
  <c r="N25" i="14"/>
  <c r="N21" i="14"/>
  <c r="H63" i="12"/>
  <c r="G63" i="12" s="1"/>
  <c r="H60" i="12"/>
  <c r="G60" i="12" s="1"/>
  <c r="H57" i="12"/>
  <c r="G57" i="12" s="1"/>
  <c r="H54" i="12"/>
  <c r="G54" i="12" s="1"/>
  <c r="P66" i="12"/>
  <c r="O66" i="12"/>
  <c r="N66" i="12"/>
  <c r="M66" i="12"/>
  <c r="L66" i="12"/>
  <c r="K66" i="12"/>
  <c r="J66" i="12"/>
  <c r="I66" i="12"/>
  <c r="H49" i="12"/>
  <c r="D48" i="17" l="1"/>
  <c r="D55" i="17"/>
  <c r="C63" i="17"/>
  <c r="K10" i="19"/>
  <c r="S51" i="19"/>
  <c r="I53" i="20"/>
  <c r="E31" i="18"/>
  <c r="E57" i="18" s="1"/>
  <c r="I31" i="18"/>
  <c r="X35" i="19"/>
  <c r="D51" i="19"/>
  <c r="K31" i="18"/>
  <c r="Q61" i="19"/>
  <c r="C32" i="18"/>
  <c r="Y35" i="19"/>
  <c r="N37" i="14"/>
  <c r="I61" i="19"/>
  <c r="S10" i="19"/>
  <c r="L36" i="19"/>
  <c r="G35" i="19"/>
  <c r="G61" i="19" s="1"/>
  <c r="P35" i="19"/>
  <c r="P61" i="19" s="1"/>
  <c r="Z35" i="19"/>
  <c r="L51" i="19"/>
  <c r="E53" i="20"/>
  <c r="M53" i="20"/>
  <c r="C48" i="17"/>
  <c r="C55" i="17"/>
  <c r="Z61" i="19"/>
  <c r="C36" i="19"/>
  <c r="H35" i="19"/>
  <c r="H61" i="19" s="1"/>
  <c r="Q35" i="19"/>
  <c r="C51" i="19"/>
  <c r="K51" i="19"/>
  <c r="C9" i="20"/>
  <c r="C8" i="20" s="1"/>
  <c r="D22" i="17"/>
  <c r="D23" i="17"/>
  <c r="C23" i="17"/>
  <c r="E22" i="17"/>
  <c r="C22" i="17" s="1"/>
  <c r="T9" i="19"/>
  <c r="L10" i="19"/>
  <c r="L9" i="19"/>
  <c r="D10" i="19"/>
  <c r="F9" i="19"/>
  <c r="D9" i="19" s="1"/>
  <c r="C39" i="18"/>
  <c r="D31" i="18"/>
  <c r="G73" i="17"/>
  <c r="K57" i="18"/>
  <c r="Y61" i="19"/>
  <c r="I47" i="17"/>
  <c r="I73" i="17" s="1"/>
  <c r="G39" i="18"/>
  <c r="H31" i="18"/>
  <c r="J47" i="17"/>
  <c r="J73" i="17" s="1"/>
  <c r="H73" i="17"/>
  <c r="G8" i="18"/>
  <c r="G47" i="18"/>
  <c r="X61" i="19"/>
  <c r="C10" i="19"/>
  <c r="E35" i="19"/>
  <c r="E61" i="19" s="1"/>
  <c r="S36" i="19"/>
  <c r="C43" i="19"/>
  <c r="T43" i="19"/>
  <c r="D8" i="20"/>
  <c r="C8" i="18"/>
  <c r="C47" i="18"/>
  <c r="U9" i="19"/>
  <c r="S9" i="19" s="1"/>
  <c r="T10" i="19"/>
  <c r="K36" i="19"/>
  <c r="L43" i="19"/>
  <c r="R35" i="19"/>
  <c r="R61" i="19" s="1"/>
  <c r="W35" i="19"/>
  <c r="W61" i="19" s="1"/>
  <c r="T51" i="19"/>
  <c r="F53" i="20"/>
  <c r="J53" i="20"/>
  <c r="N53" i="20"/>
  <c r="I57" i="18"/>
  <c r="G32" i="18"/>
  <c r="M9" i="19"/>
  <c r="M61" i="19" s="1"/>
  <c r="U35" i="19"/>
  <c r="J35" i="19"/>
  <c r="J61" i="19" s="1"/>
  <c r="O35" i="19"/>
  <c r="K35" i="19" s="1"/>
  <c r="G53" i="20"/>
  <c r="K53" i="20"/>
  <c r="O53" i="20"/>
  <c r="C28" i="20"/>
  <c r="H27" i="20"/>
  <c r="H53" i="20" s="1"/>
  <c r="L27" i="20"/>
  <c r="L53" i="20" s="1"/>
  <c r="C43" i="20"/>
  <c r="H66" i="12"/>
  <c r="G66" i="12" s="1"/>
  <c r="S35" i="19"/>
  <c r="E47" i="17"/>
  <c r="F35" i="19"/>
  <c r="N35" i="19"/>
  <c r="V35" i="19"/>
  <c r="T35" i="19" s="1"/>
  <c r="D27" i="20"/>
  <c r="C27" i="20" s="1"/>
  <c r="G49" i="12"/>
  <c r="F47" i="17"/>
  <c r="D7" i="18"/>
  <c r="H7" i="18"/>
  <c r="F31" i="18"/>
  <c r="J31" i="18"/>
  <c r="C9" i="19"/>
  <c r="C31" i="18" l="1"/>
  <c r="C61" i="19"/>
  <c r="D47" i="17"/>
  <c r="L35" i="19"/>
  <c r="C35" i="19"/>
  <c r="D53" i="20"/>
  <c r="D35" i="19"/>
  <c r="K9" i="19"/>
  <c r="O61" i="19"/>
  <c r="K61" i="19" s="1"/>
  <c r="V61" i="19"/>
  <c r="T61" i="19" s="1"/>
  <c r="G31" i="18"/>
  <c r="F57" i="18"/>
  <c r="U61" i="19"/>
  <c r="S61" i="19" s="1"/>
  <c r="C53" i="20"/>
  <c r="F73" i="17"/>
  <c r="D73" i="17" s="1"/>
  <c r="H57" i="18"/>
  <c r="G7" i="18"/>
  <c r="E73" i="17"/>
  <c r="C73" i="17" s="1"/>
  <c r="C47" i="17"/>
  <c r="F61" i="19"/>
  <c r="D61" i="19" s="1"/>
  <c r="J57" i="18"/>
  <c r="D57" i="18"/>
  <c r="C57" i="18" s="1"/>
  <c r="C7" i="18"/>
  <c r="N61" i="19"/>
  <c r="L61" i="19" s="1"/>
  <c r="G57" i="18" l="1"/>
  <c r="E37" i="8" l="1"/>
  <c r="E36" i="8"/>
  <c r="E34" i="8"/>
  <c r="E33" i="8"/>
  <c r="E32" i="8"/>
  <c r="E31" i="8"/>
  <c r="E29" i="8"/>
  <c r="E27" i="8"/>
  <c r="E26" i="8"/>
  <c r="E25" i="8"/>
  <c r="D34" i="8"/>
  <c r="F34" i="8"/>
  <c r="G34" i="8"/>
  <c r="H34" i="8"/>
  <c r="I34" i="8"/>
  <c r="J34" i="8"/>
  <c r="K34" i="8"/>
  <c r="L34" i="8"/>
  <c r="M34" i="8"/>
  <c r="N34" i="8"/>
  <c r="O34" i="8"/>
  <c r="C34" i="8"/>
  <c r="D27" i="8"/>
  <c r="F27" i="8"/>
  <c r="F38" i="8" s="1"/>
  <c r="G27" i="8"/>
  <c r="H27" i="8"/>
  <c r="I27" i="8"/>
  <c r="J27" i="8"/>
  <c r="J38" i="8" s="1"/>
  <c r="K27" i="8"/>
  <c r="L27" i="8"/>
  <c r="M27" i="8"/>
  <c r="N27" i="8"/>
  <c r="N38" i="8" s="1"/>
  <c r="O27" i="8"/>
  <c r="C27" i="8"/>
  <c r="D20" i="8"/>
  <c r="E20" i="8"/>
  <c r="F20" i="8"/>
  <c r="G20" i="8"/>
  <c r="H20" i="8"/>
  <c r="I20" i="8"/>
  <c r="J20" i="8"/>
  <c r="K20" i="8"/>
  <c r="L20" i="8"/>
  <c r="M20" i="8"/>
  <c r="N20" i="8"/>
  <c r="O20" i="8"/>
  <c r="C20" i="8"/>
  <c r="O37" i="7"/>
  <c r="N37" i="7"/>
  <c r="N35" i="7"/>
  <c r="O35" i="7" s="1"/>
  <c r="N34" i="7"/>
  <c r="O34" i="7" s="1"/>
  <c r="N32" i="7"/>
  <c r="O32" i="7" s="1"/>
  <c r="N31" i="7"/>
  <c r="O31" i="7" s="1"/>
  <c r="N30" i="7"/>
  <c r="O30" i="7" s="1"/>
  <c r="N29" i="7"/>
  <c r="O29" i="7" s="1"/>
  <c r="N27" i="7"/>
  <c r="O27" i="7" s="1"/>
  <c r="N26" i="7"/>
  <c r="O26" i="7" s="1"/>
  <c r="N25" i="7"/>
  <c r="O25" i="7" s="1"/>
  <c r="N24" i="7"/>
  <c r="O24" i="7" s="1"/>
  <c r="N21" i="7"/>
  <c r="O21" i="7" s="1"/>
  <c r="N20" i="7"/>
  <c r="O20" i="7" s="1"/>
  <c r="I37" i="7"/>
  <c r="I35" i="7"/>
  <c r="I34" i="7"/>
  <c r="I32" i="7"/>
  <c r="I31" i="7"/>
  <c r="I30" i="7"/>
  <c r="I29" i="7"/>
  <c r="I27" i="7"/>
  <c r="I26" i="7"/>
  <c r="I25" i="7"/>
  <c r="I24" i="7"/>
  <c r="I21" i="7"/>
  <c r="I20" i="7"/>
  <c r="D22" i="7"/>
  <c r="D38" i="7" s="1"/>
  <c r="H22" i="7"/>
  <c r="J22" i="7"/>
  <c r="K22" i="7"/>
  <c r="K38" i="7" s="1"/>
  <c r="L22" i="7"/>
  <c r="L38" i="7" s="1"/>
  <c r="M22" i="7"/>
  <c r="M38" i="7" s="1"/>
  <c r="C22" i="7"/>
  <c r="C38" i="7" s="1"/>
  <c r="C38" i="8" l="1"/>
  <c r="M38" i="8"/>
  <c r="N22" i="7"/>
  <c r="O22" i="7" s="1"/>
  <c r="L38" i="8"/>
  <c r="H38" i="8"/>
  <c r="I38" i="8"/>
  <c r="O38" i="8"/>
  <c r="K38" i="8"/>
  <c r="G38" i="8"/>
  <c r="D38" i="8"/>
  <c r="I22" i="7"/>
  <c r="I38" i="7" s="1"/>
  <c r="J38" i="7"/>
  <c r="H38" i="7"/>
  <c r="E38" i="8"/>
  <c r="N38" i="7"/>
  <c r="O38" i="7" s="1"/>
  <c r="L37" i="6"/>
  <c r="L35" i="6"/>
  <c r="L34" i="6"/>
  <c r="L32" i="6"/>
  <c r="L31" i="6"/>
  <c r="L30" i="6"/>
  <c r="L29" i="6"/>
  <c r="L27" i="6"/>
  <c r="L26" i="6"/>
  <c r="L25" i="6"/>
  <c r="L24" i="6"/>
  <c r="L22" i="6"/>
  <c r="L21" i="6"/>
  <c r="L20" i="6"/>
  <c r="E37" i="6"/>
  <c r="E35" i="6"/>
  <c r="E34" i="6"/>
  <c r="E32" i="6"/>
  <c r="E31" i="6"/>
  <c r="E30" i="6"/>
  <c r="E29" i="6"/>
  <c r="E27" i="6"/>
  <c r="E26" i="6"/>
  <c r="E25" i="6"/>
  <c r="E24" i="6"/>
  <c r="E21" i="6"/>
  <c r="E20" i="6"/>
  <c r="D38" i="6"/>
  <c r="M38" i="6"/>
  <c r="N38" i="6"/>
  <c r="O38" i="6"/>
  <c r="P38" i="6"/>
  <c r="C38" i="6"/>
  <c r="E22" i="6"/>
  <c r="G38" i="6"/>
  <c r="H38" i="6"/>
  <c r="I38" i="6"/>
  <c r="J38" i="6"/>
  <c r="K38" i="6"/>
  <c r="L38" i="6" l="1"/>
  <c r="F38" i="6"/>
  <c r="E38" i="6"/>
  <c r="M20" i="5"/>
  <c r="M21" i="5"/>
  <c r="M19" i="5"/>
  <c r="K22" i="5"/>
  <c r="L22" i="5"/>
  <c r="J22" i="5"/>
  <c r="G22" i="5"/>
  <c r="G37" i="4"/>
  <c r="H49" i="4"/>
  <c r="G49" i="4"/>
  <c r="H37" i="4"/>
  <c r="G25" i="4"/>
  <c r="S38" i="3"/>
  <c r="Q38" i="3"/>
  <c r="O38" i="3"/>
  <c r="M38" i="3"/>
  <c r="K38" i="3"/>
  <c r="I38" i="3"/>
  <c r="G38" i="3"/>
  <c r="E38" i="3"/>
  <c r="S25" i="3"/>
  <c r="Q25" i="3"/>
  <c r="O25" i="3"/>
  <c r="M25" i="3"/>
  <c r="K25" i="3"/>
  <c r="I25" i="3"/>
  <c r="G25" i="3"/>
  <c r="E25" i="3"/>
  <c r="S10" i="3"/>
  <c r="S42" i="3" s="1"/>
  <c r="Q10" i="3"/>
  <c r="Q42" i="3" s="1"/>
  <c r="O10" i="3"/>
  <c r="O42" i="3" s="1"/>
  <c r="M10" i="3"/>
  <c r="K10" i="3"/>
  <c r="I10" i="3"/>
  <c r="I42" i="3" s="1"/>
  <c r="G10" i="3"/>
  <c r="G42" i="3" s="1"/>
  <c r="C41" i="3"/>
  <c r="C40" i="3"/>
  <c r="C37" i="3"/>
  <c r="C36" i="3"/>
  <c r="C34" i="3"/>
  <c r="C33" i="3"/>
  <c r="C32" i="3"/>
  <c r="C31" i="3"/>
  <c r="C30" i="3"/>
  <c r="C29" i="3"/>
  <c r="C28" i="3"/>
  <c r="C27" i="3"/>
  <c r="C24" i="3"/>
  <c r="C23" i="3"/>
  <c r="C22" i="3"/>
  <c r="C21" i="3"/>
  <c r="C20" i="3"/>
  <c r="C19" i="3"/>
  <c r="C18" i="3"/>
  <c r="C16" i="3"/>
  <c r="C15" i="3"/>
  <c r="C14" i="3"/>
  <c r="C13" i="3"/>
  <c r="C12" i="3"/>
  <c r="C9" i="3"/>
  <c r="D40" i="2"/>
  <c r="D52" i="2" s="1"/>
  <c r="F23" i="2"/>
  <c r="F51" i="2"/>
  <c r="F50" i="2"/>
  <c r="F49" i="2"/>
  <c r="F48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3" i="2"/>
  <c r="F30" i="2"/>
  <c r="F29" i="2"/>
  <c r="F27" i="2"/>
  <c r="F26" i="2"/>
  <c r="F25" i="2"/>
  <c r="F22" i="2"/>
  <c r="F21" i="2"/>
  <c r="F20" i="2"/>
  <c r="E42" i="3" l="1"/>
  <c r="F31" i="2"/>
  <c r="M42" i="3"/>
  <c r="M22" i="5"/>
  <c r="K42" i="3"/>
  <c r="C38" i="3"/>
  <c r="C10" i="3"/>
  <c r="E52" i="2"/>
  <c r="F40" i="2"/>
  <c r="C25" i="3"/>
  <c r="C42" i="3" l="1"/>
  <c r="G48" i="2"/>
  <c r="G19" i="2"/>
  <c r="G37" i="2"/>
  <c r="G42" i="2"/>
  <c r="G33" i="2"/>
  <c r="G51" i="2"/>
  <c r="G39" i="2"/>
  <c r="G46" i="2"/>
  <c r="G20" i="2"/>
  <c r="G27" i="2"/>
  <c r="G44" i="2"/>
  <c r="G43" i="2"/>
  <c r="G50" i="2"/>
  <c r="G49" i="2"/>
  <c r="G21" i="2"/>
  <c r="G36" i="2"/>
  <c r="G23" i="2"/>
  <c r="G31" i="2"/>
  <c r="G34" i="2"/>
  <c r="G45" i="2"/>
  <c r="G29" i="2"/>
  <c r="G47" i="2"/>
  <c r="G38" i="2"/>
  <c r="G40" i="2"/>
  <c r="G22" i="2"/>
  <c r="G30" i="2"/>
  <c r="G41" i="2"/>
  <c r="G25" i="2"/>
  <c r="G35" i="2"/>
  <c r="G26" i="2"/>
  <c r="R8" i="3" l="1"/>
  <c r="P9" i="3"/>
  <c r="P8" i="3"/>
  <c r="N38" i="3"/>
  <c r="D31" i="3"/>
  <c r="D37" i="3"/>
  <c r="N19" i="3"/>
  <c r="L22" i="3"/>
  <c r="R27" i="3"/>
  <c r="F20" i="3"/>
  <c r="R22" i="3"/>
  <c r="H34" i="3"/>
  <c r="P30" i="3"/>
  <c r="F23" i="3"/>
  <c r="R30" i="3"/>
  <c r="R23" i="3"/>
  <c r="F27" i="3"/>
  <c r="R13" i="3"/>
  <c r="D24" i="3"/>
  <c r="D18" i="3"/>
  <c r="D21" i="3"/>
  <c r="D19" i="3"/>
  <c r="D17" i="3"/>
  <c r="P37" i="3"/>
  <c r="J37" i="3"/>
  <c r="L27" i="3"/>
  <c r="L14" i="3"/>
  <c r="H25" i="3"/>
  <c r="T32" i="3"/>
  <c r="N25" i="3"/>
  <c r="D28" i="3"/>
  <c r="F29" i="3"/>
  <c r="L17" i="3"/>
  <c r="H33" i="3"/>
  <c r="N28" i="3"/>
  <c r="J34" i="3"/>
  <c r="N33" i="3"/>
  <c r="D22" i="3"/>
  <c r="T25" i="3"/>
  <c r="L33" i="3"/>
  <c r="P15" i="3"/>
  <c r="T41" i="3"/>
  <c r="J10" i="3"/>
  <c r="H40" i="3"/>
  <c r="N34" i="3"/>
  <c r="F25" i="3"/>
  <c r="L10" i="3"/>
  <c r="T40" i="3"/>
  <c r="T30" i="3"/>
  <c r="L28" i="3"/>
  <c r="N29" i="3"/>
  <c r="D34" i="3"/>
  <c r="H19" i="3"/>
  <c r="L40" i="3"/>
  <c r="J15" i="3"/>
  <c r="H32" i="3"/>
  <c r="H28" i="3"/>
  <c r="N31" i="3"/>
  <c r="F10" i="3"/>
  <c r="D13" i="3"/>
  <c r="P17" i="3"/>
  <c r="H8" i="3"/>
  <c r="H10" i="3"/>
  <c r="F28" i="3"/>
  <c r="L18" i="3"/>
  <c r="J27" i="3"/>
  <c r="L41" i="3"/>
  <c r="P23" i="3"/>
  <c r="T29" i="3"/>
  <c r="F41" i="3"/>
  <c r="J13" i="3"/>
  <c r="L31" i="3"/>
  <c r="R34" i="3"/>
  <c r="R25" i="3"/>
  <c r="J40" i="3"/>
  <c r="R24" i="3"/>
  <c r="R37" i="3"/>
  <c r="L16" i="3"/>
  <c r="D20" i="3"/>
  <c r="P36" i="3"/>
  <c r="R40" i="3"/>
  <c r="R20" i="3"/>
  <c r="N21" i="3"/>
  <c r="J16" i="3"/>
  <c r="P32" i="3"/>
  <c r="H31" i="3"/>
  <c r="L8" i="3"/>
  <c r="H15" i="3"/>
  <c r="F17" i="3"/>
  <c r="F37" i="3"/>
  <c r="R38" i="3"/>
  <c r="L38" i="3"/>
  <c r="T12" i="3"/>
  <c r="D29" i="3"/>
  <c r="P10" i="3"/>
  <c r="L19" i="3"/>
  <c r="R31" i="3"/>
  <c r="H30" i="3"/>
  <c r="N24" i="3"/>
  <c r="P41" i="3"/>
  <c r="N17" i="3"/>
  <c r="D23" i="3"/>
  <c r="T27" i="3"/>
  <c r="T10" i="3"/>
  <c r="T34" i="3"/>
  <c r="L13" i="3"/>
  <c r="F8" i="3"/>
  <c r="H37" i="3"/>
  <c r="P22" i="3"/>
  <c r="F32" i="3"/>
  <c r="H17" i="3"/>
  <c r="P27" i="3"/>
  <c r="H29" i="3"/>
  <c r="H24" i="3"/>
  <c r="F34" i="3"/>
  <c r="L29" i="3"/>
  <c r="R19" i="3"/>
  <c r="J33" i="3"/>
  <c r="N12" i="3"/>
  <c r="P29" i="3"/>
  <c r="T37" i="3"/>
  <c r="H9" i="3"/>
  <c r="J18" i="3"/>
  <c r="L37" i="3"/>
  <c r="P14" i="3"/>
  <c r="T8" i="3"/>
  <c r="R9" i="3"/>
  <c r="J24" i="3"/>
  <c r="D15" i="3"/>
  <c r="T31" i="3"/>
  <c r="D25" i="3"/>
  <c r="R21" i="3"/>
  <c r="J36" i="3"/>
  <c r="D41" i="3"/>
  <c r="N41" i="3"/>
  <c r="D10" i="3"/>
  <c r="D32" i="3"/>
  <c r="D8" i="3"/>
  <c r="T18" i="3"/>
  <c r="D38" i="3"/>
  <c r="L34" i="3"/>
  <c r="F16" i="3"/>
  <c r="J14" i="3"/>
  <c r="T20" i="3"/>
  <c r="R14" i="3"/>
  <c r="N15" i="3"/>
  <c r="P38" i="3"/>
  <c r="T28" i="3"/>
  <c r="L23" i="3"/>
  <c r="F12" i="3"/>
  <c r="J9" i="3"/>
  <c r="F13" i="3"/>
  <c r="H12" i="3"/>
  <c r="J21" i="3"/>
  <c r="N16" i="3"/>
  <c r="P21" i="3"/>
  <c r="T17" i="3"/>
  <c r="J17" i="3"/>
  <c r="J38" i="3"/>
  <c r="L25" i="3"/>
  <c r="N18" i="3"/>
  <c r="P13" i="3"/>
  <c r="P34" i="3"/>
  <c r="T13" i="3"/>
  <c r="F9" i="3"/>
  <c r="F30" i="3"/>
  <c r="H14" i="3"/>
  <c r="H36" i="3"/>
  <c r="J23" i="3"/>
  <c r="L15" i="3"/>
  <c r="N8" i="3"/>
  <c r="N30" i="3"/>
  <c r="P19" i="3"/>
  <c r="R12" i="3"/>
  <c r="T16" i="3"/>
  <c r="T23" i="3"/>
  <c r="P28" i="3"/>
  <c r="L36" i="3"/>
  <c r="J8" i="3"/>
  <c r="T14" i="3"/>
  <c r="D36" i="3"/>
  <c r="D14" i="3"/>
  <c r="R17" i="3"/>
  <c r="J32" i="3"/>
  <c r="D27" i="3"/>
  <c r="R29" i="3"/>
  <c r="P40" i="3"/>
  <c r="N13" i="3"/>
  <c r="J20" i="3"/>
  <c r="R28" i="3"/>
  <c r="T15" i="3"/>
  <c r="N9" i="3"/>
  <c r="F19" i="3"/>
  <c r="J12" i="3"/>
  <c r="P16" i="3"/>
  <c r="N37" i="3"/>
  <c r="J28" i="3"/>
  <c r="F38" i="3"/>
  <c r="F18" i="3"/>
  <c r="H13" i="3"/>
  <c r="N10" i="3"/>
  <c r="P33" i="3"/>
  <c r="H16" i="3"/>
  <c r="J19" i="3"/>
  <c r="H22" i="3"/>
  <c r="N22" i="3"/>
  <c r="F40" i="3"/>
  <c r="F22" i="3"/>
  <c r="H21" i="3"/>
  <c r="J25" i="3"/>
  <c r="N20" i="3"/>
  <c r="R10" i="3"/>
  <c r="T36" i="3"/>
  <c r="H38" i="3"/>
  <c r="T9" i="3"/>
  <c r="J41" i="3"/>
  <c r="N36" i="3"/>
  <c r="R15" i="3"/>
  <c r="F24" i="3"/>
  <c r="N32" i="3"/>
  <c r="F33" i="3"/>
  <c r="J30" i="3"/>
  <c r="F21" i="3"/>
  <c r="H18" i="3"/>
  <c r="J31" i="3"/>
  <c r="N27" i="3"/>
  <c r="P31" i="3"/>
  <c r="T33" i="3"/>
  <c r="J22" i="3"/>
  <c r="L9" i="3"/>
  <c r="L30" i="3"/>
  <c r="N23" i="3"/>
  <c r="P18" i="3"/>
  <c r="R16" i="3"/>
  <c r="T21" i="3"/>
  <c r="F14" i="3"/>
  <c r="F36" i="3"/>
  <c r="H20" i="3"/>
  <c r="H41" i="3"/>
  <c r="J29" i="3"/>
  <c r="L21" i="3"/>
  <c r="N14" i="3"/>
  <c r="N40" i="3"/>
  <c r="P25" i="3"/>
  <c r="R18" i="3"/>
  <c r="T24" i="3"/>
  <c r="R41" i="3"/>
  <c r="P12" i="3"/>
  <c r="L20" i="3"/>
  <c r="H27" i="3"/>
  <c r="R32" i="3"/>
  <c r="D16" i="3"/>
  <c r="D30" i="3"/>
  <c r="P20" i="3"/>
  <c r="T38" i="3"/>
  <c r="D12" i="3"/>
  <c r="T19" i="3"/>
  <c r="P24" i="3"/>
  <c r="L32" i="3"/>
  <c r="H23" i="3"/>
  <c r="D40" i="3"/>
  <c r="D9" i="3"/>
  <c r="R33" i="3"/>
  <c r="L12" i="3"/>
  <c r="T22" i="3"/>
  <c r="D33" i="3"/>
  <c r="F15" i="3"/>
  <c r="L24" i="3"/>
  <c r="F31" i="3"/>
  <c r="R36" i="3"/>
  <c r="G52" i="2"/>
  <c r="P42" i="3" l="1"/>
  <c r="R42" i="3"/>
  <c r="N42" i="3"/>
  <c r="D42" i="3"/>
  <c r="L42" i="3"/>
  <c r="F42" i="3"/>
  <c r="T42" i="3"/>
  <c r="J42" i="3"/>
  <c r="H42" i="3"/>
</calcChain>
</file>

<file path=xl/sharedStrings.xml><?xml version="1.0" encoding="utf-8"?>
<sst xmlns="http://schemas.openxmlformats.org/spreadsheetml/2006/main" count="2096" uniqueCount="724">
  <si>
    <t>УТВЕРЖДЕНО</t>
  </si>
  <si>
    <t>(должность)</t>
  </si>
  <si>
    <t>Наблюдательным советом</t>
  </si>
  <si>
    <t>(полное наименование автономного учреждения Чувашской Республики, находящегося в ведении Министерства образования Чувашской Республики)</t>
  </si>
  <si>
    <t>(дата и номер протокола заседания Наблюдательного совета)</t>
  </si>
  <si>
    <t>СОГЛАСОВАНО</t>
  </si>
  <si>
    <t>Отчет</t>
  </si>
  <si>
    <t>КОДЫ</t>
  </si>
  <si>
    <t>Дата</t>
  </si>
  <si>
    <t>по Сводному реестру</t>
  </si>
  <si>
    <t>ИНН</t>
  </si>
  <si>
    <t>Учреждение</t>
  </si>
  <si>
    <t>КПП</t>
  </si>
  <si>
    <t>Тип учреждения</t>
  </si>
  <si>
    <t>Орган, осуществляющий функции и полномочия учредителя</t>
  </si>
  <si>
    <t>Публично-правовое образование</t>
  </si>
  <si>
    <t>по ОКТМО</t>
  </si>
  <si>
    <t>Периодичность: годовая</t>
  </si>
  <si>
    <t>(расшифровка подписи)</t>
  </si>
  <si>
    <t>Исполнитель</t>
  </si>
  <si>
    <t>(телефон)</t>
  </si>
  <si>
    <t>__________________</t>
  </si>
  <si>
    <t>&lt;1&gt; Применяется при составлении Отчета о результатах деятельности государственного учреждения Чувашской Республики, находящегося в ведении Министерства образования Чувашской Республики, и об использовании закрепленного за ним государственного имущества, автономными учреждениями, находящимися в ведении Министерства образования Чувашской Республики.</t>
  </si>
  <si>
    <t>&lt;2&gt; Приложение № 2 к Положению о формировании государственного задания на оказание государственных услуг (выполнение работ) в отношении государственных учреждений Чувашской Республики и финансовом обеспечении выполнения государственного задания, утвержденному постановлением Кабинета Министров Чувашской Республики от 8 декабря 2015 г. № 433 «Об утверждении Положения о формировании государственного задания на оказание государственных услуг (выполнение работ) в отношении государственных учреждений Чувашской Республики и финансовом обеспечении выполнения государственного задания и признании утратившими силу некоторых решений Кабинета Министров Чувашской Республики».</t>
  </si>
  <si>
    <t>о результатах деятельности государственного учреждения Чувашской Республики, находящегося в ведении Министерства образования Чувашской Республики, и об использовании закрепленного за ним государственного имущества</t>
  </si>
  <si>
    <t xml:space="preserve"> (инициалы, фамилия)</t>
  </si>
  <si>
    <t>(подпись)</t>
  </si>
  <si>
    <t>(казенное – «01», бюджетное – «02», автономное – «03»)</t>
  </si>
  <si>
    <t xml:space="preserve">   сведения о просроченной кредиторской задолженности (приложение № 5 к настоящему отчету);</t>
  </si>
  <si>
    <t xml:space="preserve">      Раздел 1 «Результаты деятельности»</t>
  </si>
  <si>
    <t xml:space="preserve">      отчет о выполнении государственного задания&lt;2&gt;;</t>
  </si>
  <si>
    <t xml:space="preserve">      сведения о поступлениях и выплатах учреждения (приложение № 1 к настоящему отчету);</t>
  </si>
  <si>
    <t xml:space="preserve">      сведения об оказываемых услугах, выполняемых работах сверх установленного государственного задания, а также выпускаемой продукции (приложение № 2 к настоящему отчету);</t>
  </si>
  <si>
    <t xml:space="preserve">      сведения о кредиторской задолженности и обязательствах учреждения (приложение № 4 к настоящему отчету);</t>
  </si>
  <si>
    <t xml:space="preserve">      сведения о задолженности по ущербу, недостачам, хищениям денежных средств и материальных ценностей (приложение № 6 к настоящему отчету);</t>
  </si>
  <si>
    <t xml:space="preserve">      сведения о численности сотрудников и оплате труда (приложение № 7 к настоящему отчету);</t>
  </si>
  <si>
    <t xml:space="preserve">     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 (приложение № 3 к настоящему отчету);</t>
  </si>
  <si>
    <t xml:space="preserve">      сведения о счетах учреждения, открытых в кредитных организациях (приложение № 8 к настоящему отчету).</t>
  </si>
  <si>
    <t xml:space="preserve">      Раздел 2 «Использование имущества, закрепленного за учреждением»</t>
  </si>
  <si>
    <t xml:space="preserve">      сведения о недвижимом имуществе, за исключением земельных участков, закрепленном на праве оперативного управления (приложение № 9 к настоящему отчету);</t>
  </si>
  <si>
    <t xml:space="preserve">      сведения о земельных участках, предоставленных на праве постоянного (бессрочного) пользования (приложение № 10 к настоящему отчету);</t>
  </si>
  <si>
    <t xml:space="preserve">      сведения о недвижимом имуществе, используемом по договору аренды (приложение № 11 к настоящему отчету);</t>
  </si>
  <si>
    <t xml:space="preserve">      сведения об особо ценном движимом имуществе (за исключением транспортных средств) (приложение № 13 к настоящему отчету);</t>
  </si>
  <si>
    <t xml:space="preserve">      сведения о недвижимом имуществе, используемом по договору безвозмездного пользования (договору ссуды) (приложение № 12 к настоящему отчету);</t>
  </si>
  <si>
    <t xml:space="preserve">      сведения о транспортных средствах (приложение № 14 к настоящему отчету);</t>
  </si>
  <si>
    <t xml:space="preserve">      сведения об имуществе, за исключением земельных участков, переданном в аренду (приложение № 15 к настоящему отчету);</t>
  </si>
  <si>
    <t xml:space="preserve">      Раздел 3 «Эффективность деятельности»</t>
  </si>
  <si>
    <t xml:space="preserve">      сведения о достижении показателей эффективности деятельности учреждения.</t>
  </si>
  <si>
    <t xml:space="preserve">      сведения о видах деятельности, в отношении которых установлен показатель эффективности;</t>
  </si>
  <si>
    <t>Приложение № 1</t>
  </si>
  <si>
    <t>к отчету о результатах деятельности государственного учреждения Чувашской Республики, находящегося в ведении Министерства образования Чувашской Республики, и об использовании закрепленного за ним государственного имущества</t>
  </si>
  <si>
    <t>Сведения о поступлениях и выплатах учреждения</t>
  </si>
  <si>
    <t>Глава по БК</t>
  </si>
  <si>
    <t>по ОКЕИ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</si>
  <si>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</si>
  <si>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</si>
  <si>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</si>
  <si>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</si>
  <si>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</si>
  <si>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</si>
  <si>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</si>
  <si>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</si>
  <si>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</si>
  <si>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</si>
  <si>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Гранты в форме субсидий, всего</t>
  </si>
  <si>
    <t>в том числе:</t>
  </si>
  <si>
    <t>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</si>
  <si>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</si>
  <si>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</si>
  <si>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из них:</t>
  </si>
  <si>
    <t>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</si>
  <si>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Пожертвования и иные безвозмездные перечисления от физических и юридических лиц, в том числе иностранных организаций</t>
  </si>
  <si>
    <t>Доходы от приносящей доход деятельности, компенсаций затрат (за исключением доходов от собственности), всего</t>
  </si>
  <si>
    <t>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</si>
  <si>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</si>
  <si>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</si>
  <si>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</si>
  <si>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</si>
  <si>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</si>
  <si>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</si>
  <si>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Доходы от собственности, всего</t>
  </si>
  <si>
    <t>доходы в виде арендной либо иной платы за передачу в возмездное пользование государственного (муниципального)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</si>
  <si>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</si>
  <si>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</si>
  <si>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</si>
  <si>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</si>
  <si>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</si>
  <si>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</si>
  <si>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</si>
  <si>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</si>
  <si>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</si>
  <si>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</si>
  <si>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Итого</t>
  </si>
  <si>
    <t>x</t>
  </si>
  <si>
    <t>0100</t>
  </si>
  <si>
    <t>0200</t>
  </si>
  <si>
    <t>0300</t>
  </si>
  <si>
    <t>0400</t>
  </si>
  <si>
    <t>0500</t>
  </si>
  <si>
    <t>0501</t>
  </si>
  <si>
    <t>0502</t>
  </si>
  <si>
    <t>0600</t>
  </si>
  <si>
    <t>0610</t>
  </si>
  <si>
    <t>0700</t>
  </si>
  <si>
    <t>0800</t>
  </si>
  <si>
    <t>0801</t>
  </si>
  <si>
    <t>0802</t>
  </si>
  <si>
    <t>0803</t>
  </si>
  <si>
    <t>0804</t>
  </si>
  <si>
    <t>0805</t>
  </si>
  <si>
    <t>0806</t>
  </si>
  <si>
    <t>0807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</si>
  <si>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</si>
  <si>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</si>
  <si>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</si>
  <si>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</si>
  <si>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</si>
  <si>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</si>
  <si>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</si>
  <si>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</si>
  <si>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</si>
  <si>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</si>
  <si>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</si>
  <si>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</si>
  <si>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</si>
  <si>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</si>
  <si>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</si>
  <si>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</si>
  <si>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</si>
  <si>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</si>
  <si>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</si>
  <si>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</si>
  <si>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</si>
  <si>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из федерального бюджета</t>
  </si>
  <si>
    <t>из бюджетов субъектов Российской Федерации и местных бюджетов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</si>
  <si>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</si>
  <si>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</si>
  <si>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</si>
  <si>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</si>
  <si>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</si>
  <si>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</si>
  <si>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</si>
  <si>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</si>
  <si>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</si>
  <si>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</si>
  <si>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</si>
  <si>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</si>
  <si>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</si>
  <si>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</si>
  <si>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</si>
  <si>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</si>
  <si>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</si>
  <si>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</si>
  <si>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</si>
  <si>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</si>
  <si>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</si>
  <si>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</si>
  <si>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</si>
  <si>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</si>
  <si>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Приобретение финансовых активов, всего:</t>
  </si>
  <si>
    <t>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</si>
  <si>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</si>
  <si>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</si>
  <si>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перечисление денежных обеспечений</t>
  </si>
  <si>
    <t>перечисление денежных средств на депозитные счета</t>
  </si>
  <si>
    <t>Руководитель</t>
  </si>
  <si>
    <t>(уполномоченное лицо) Учреждения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</si>
  <si>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</si>
  <si>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</si>
  <si>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</si>
  <si>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</si>
  <si>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</si>
  <si>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</si>
  <si>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</si>
  <si>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</si>
  <si>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</si>
  <si>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</si>
  <si>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0701</t>
  </si>
  <si>
    <t>0702</t>
  </si>
  <si>
    <t>0703</t>
  </si>
  <si>
    <t>0704</t>
  </si>
  <si>
    <t>0705</t>
  </si>
  <si>
    <t>0706</t>
  </si>
  <si>
    <t>0707</t>
  </si>
  <si>
    <t>Руководитель (уполномоченное лицо) Учреждения</t>
  </si>
  <si>
    <t>(фамилия, инициалы)</t>
  </si>
  <si>
    <t>Приложение № 2</t>
  </si>
  <si>
    <t xml:space="preserve">Сведения об оказываемых услугах, выполняемых работах </t>
  </si>
  <si>
    <t>сверх установленного государственного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</si>
  <si>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</si>
  <si>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</si>
  <si>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</si>
  <si>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</si>
  <si>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</si>
  <si>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руб.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</si>
  <si>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</si>
  <si>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</si>
  <si>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</si>
  <si>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</si>
  <si>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дата</t>
  </si>
  <si>
    <t>номер</t>
  </si>
  <si>
    <t>наименование</t>
  </si>
  <si>
    <t>код по ОКЕИ</t>
  </si>
  <si>
    <t>Раздел 2. Сведения о работах, выполняемых сверх установленного государственного задания</t>
  </si>
  <si>
    <t>Раздел 3. Сведения о производимой продукции</t>
  </si>
  <si>
    <t>кем издан 
(ФОИВ, учреждение)</t>
  </si>
  <si>
    <t>Приложение № 3</t>
  </si>
  <si>
    <t>Организация (предприятие)</t>
  </si>
  <si>
    <t>Доля в уставном капитале, %</t>
  </si>
  <si>
    <t>Вид вложений&lt;2&gt;</t>
  </si>
  <si>
    <t>Доходы, подлежащие получению за отчетный период</t>
  </si>
  <si>
    <t>код по ОКОПФ</t>
  </si>
  <si>
    <t>дата создания</t>
  </si>
  <si>
    <t>основной вид деятельности</t>
  </si>
  <si>
    <t>«____»_______________ 20____г.</t>
  </si>
  <si>
    <t>_________________</t>
  </si>
  <si>
    <t xml:space="preserve">&lt;1&gt; Сведения формируются в случаях, если в соответствии с законодательством Российской Федерации и законодательством Чувашской Республики установлена возможность создания хозяйственных товариществ и обществ. </t>
  </si>
  <si>
    <t xml:space="preserve">&lt;2&gt; Указывается вид вложений «1» - денежные средства, «2» - имущество, «3» - право пользования нематериальными активами. </t>
  </si>
  <si>
    <t xml:space="preserve">Сведения о доходах учреждения в виде прибыли, приходящейся на доли в уставных (складочных) капиталах </t>
  </si>
  <si>
    <r>
      <t>хозяйственных товариществ и обществ, или дивидендов по акциям, принадлежащим учреждению</t>
    </r>
    <r>
      <rPr>
        <sz val="13"/>
        <color rgb="FF26282F"/>
        <rFont val="Times New Roman"/>
        <family val="1"/>
        <charset val="204"/>
      </rPr>
      <t>&lt;1&gt;</t>
    </r>
  </si>
  <si>
    <t>Сумма вложений в уставный капитал, рублей</t>
  </si>
  <si>
    <t>Задолженность перед учреждением по перечислению части прибыли (дивидендов) на начало года, рублей</t>
  </si>
  <si>
    <t>начислено, рублей</t>
  </si>
  <si>
    <t>поступило, рублей</t>
  </si>
  <si>
    <t>Задолженность перед учреждением по перечислению части прибыли (дивидендов) на конец отчетного периода, рублей</t>
  </si>
  <si>
    <t>Приложение № 4</t>
  </si>
  <si>
    <t>Сведения о кредиторской задолженности и обязательствах учреждения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</si>
  <si>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</si>
  <si>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</si>
  <si>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</si>
  <si>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</si>
  <si>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</si>
  <si>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</si>
  <si>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</si>
  <si>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</si>
  <si>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</si>
  <si>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</si>
  <si>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</si>
  <si>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</si>
  <si>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</si>
  <si>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</si>
  <si>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</si>
  <si>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</si>
  <si>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</si>
  <si>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</si>
  <si>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</si>
  <si>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</si>
  <si>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</si>
  <si>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</si>
  <si>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в связи с невыполнением государственного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</si>
  <si>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</si>
  <si>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</si>
  <si>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</si>
  <si>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по публичным договорам</t>
  </si>
  <si>
    <t>По оплате прочих расходов, всего</t>
  </si>
  <si>
    <t>по выплатам, связанным с причинением вреда гражданам</t>
  </si>
  <si>
    <t>Единица измерения: рублей</t>
  </si>
  <si>
    <t>Приложение № 5</t>
  </si>
  <si>
    <t>Сведения о просроченной кредиторской задолженности</t>
  </si>
  <si>
    <r>
      <t>Предельно допустимые значения просроченной кредиторской задолженности</t>
    </r>
    <r>
      <rPr>
        <vertAlign val="superscript"/>
        <sz val="10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&lt;3&gt;</t>
    </r>
  </si>
  <si>
    <t>Изменение кредиторской задолженности &lt;6&gt;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</si>
  <si>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</si>
  <si>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</si>
  <si>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</si>
  <si>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</si>
  <si>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</si>
  <si>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</si>
  <si>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</si>
  <si>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от 90 до 180 дней просрочки</t>
  </si>
  <si>
    <t xml:space="preserve">&lt;3&gt; Указываются предельно допустимые значения, в случае их установления Министерством образования Чувашской Республики. </t>
  </si>
  <si>
    <t>&lt;4&gt; Заполняется в случае, если значения просроченной кредиторской задолженности установлены Министерством образования Чувашской Республики, в абсолютных значениях (рублях).</t>
  </si>
  <si>
    <t>&lt;5&gt; Заполняется в случае, если значения просроченной кредиторской задолженности установлены Министерством образования Чувашской Республики, в процентах от общей суммы кредиторской задолженности.</t>
  </si>
  <si>
    <t>&lt;6&gt; Указывается общая сумма увеличения или уменьшения кредиторской задолженности.</t>
  </si>
  <si>
    <t>в абсолютных величинах &lt;4&gt;</t>
  </si>
  <si>
    <t>в процентах &lt;5&gt;</t>
  </si>
  <si>
    <t>менее 30 дней просрочки</t>
  </si>
  <si>
    <t>от 30 до 90 дней просрочки</t>
  </si>
  <si>
    <t>более 180 дней просрочки</t>
  </si>
  <si>
    <t>в процентах</t>
  </si>
  <si>
    <t>х</t>
  </si>
  <si>
    <t>Приложение № 6</t>
  </si>
  <si>
    <t>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</si>
  <si>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</si>
  <si>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</si>
  <si>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</si>
  <si>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</si>
  <si>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</si>
  <si>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</si>
  <si>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</si>
  <si>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</si>
  <si>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</si>
  <si>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</si>
  <si>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</si>
  <si>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</si>
  <si>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</si>
  <si>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связи с хищением (кражами)</t>
  </si>
  <si>
    <t>возбуждено уголовных дел (находится в следственных органах)</t>
  </si>
  <si>
    <t>в связи с выявлением при обработке наличных денег денежных знаков, имеющих признаки подделки</t>
  </si>
  <si>
    <t>в связи с банкротством кредитной организации</t>
  </si>
  <si>
    <t>Ущерб имуществу (за исключением денежных средств)</t>
  </si>
  <si>
    <t>в связи с недостачами, включая хищения (кражи)</t>
  </si>
  <si>
    <t>в связи с нарушением правил хранения</t>
  </si>
  <si>
    <t>в связи с нанесением ущерба техническому состоянию объекта</t>
  </si>
  <si>
    <t>В связи с нарушением условий договоров (контрактов)</t>
  </si>
  <si>
    <t>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</si>
  <si>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</si>
  <si>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0110</t>
  </si>
  <si>
    <t>0111</t>
  </si>
  <si>
    <t>0120</t>
  </si>
  <si>
    <t>0130</t>
  </si>
  <si>
    <t>0210</t>
  </si>
  <si>
    <t>0211</t>
  </si>
  <si>
    <t>0220</t>
  </si>
  <si>
    <t>0230</t>
  </si>
  <si>
    <t>0320</t>
  </si>
  <si>
    <t>Объем просроченной кредиторской задолженности на начало года, руб.</t>
  </si>
  <si>
    <t>Объем просроченной кредиторской задолженности на конец отчетного периода, руб.</t>
  </si>
  <si>
    <t>Приложение № 7</t>
  </si>
  <si>
    <t>Сведения о численности сотрудников и оплате труда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</si>
  <si>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</si>
  <si>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</si>
  <si>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</si>
  <si>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</si>
  <si>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r>
      <t>По договорам гражданско-правового характера &lt;9&gt;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</si>
  <si>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Штатная численность на конец отчетного периода</t>
  </si>
  <si>
    <t>установлено штатным расписанием</t>
  </si>
  <si>
    <r>
      <t>Всего &lt;7&gt;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</si>
  <si>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замещено</t>
  </si>
  <si>
    <t>вакантных должностей</t>
  </si>
  <si>
    <t>по основному месту работы</t>
  </si>
  <si>
    <t>сотрудники учреждения &lt;10&gt;</t>
  </si>
  <si>
    <t>из нее по основным видам деятельности</t>
  </si>
  <si>
    <r>
      <t>Основной персонал, всего &lt;12&gt;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</si>
  <si>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t>из них: &lt;13&gt;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</si>
  <si>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t>Вспомогательный персонал, всего &lt;14&gt;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</si>
  <si>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из них: &lt;13&gt;</t>
  </si>
  <si>
    <r>
      <t>Административно-управленческий персонал, всего &lt;15&gt;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</si>
  <si>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____________</t>
  </si>
  <si>
    <t>&lt;7&gt; При расчете показателя не учитывается численность сотрудников учреждения, работающих по внутреннему совместительству (по совмещению должностей).</t>
  </si>
  <si>
    <t>&lt;8&gt;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</si>
  <si>
    <t>&lt;9&gt;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</si>
  <si>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&lt;10&gt;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</si>
  <si>
    <t>&lt;11&gt;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</si>
  <si>
    <t>&lt;12&gt;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</si>
  <si>
    <t>&lt;13&gt; Детализация показателей по группе (категории) персонала устанавливается порядком органа, осуществляющего функции и полномочия учредителя.</t>
  </si>
  <si>
    <t>&lt;14&gt;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</si>
  <si>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&lt;15&gt;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учреждения.</t>
  </si>
  <si>
    <t>по внутреннему совместительству (по совмещению должностей) &lt;8&gt;</t>
  </si>
  <si>
    <t>по внешнему совместительству</t>
  </si>
  <si>
    <t>физические лица, не являющиеся сотрудниками учреждения  &lt;11&gt;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</si>
  <si>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</si>
  <si>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</si>
  <si>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</si>
  <si>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 &lt;16&gt;</t>
  </si>
  <si>
    <r>
      <t>Аналитическое распределение оплаты труда сотрудников по источникам финансового обеспечения, руб.</t>
    </r>
    <r>
      <rPr>
        <vertAlign val="superscript"/>
        <sz val="10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&lt;17&gt;</t>
    </r>
  </si>
  <si>
    <t>по внутреннему совместительству (совмещению должностей)</t>
  </si>
  <si>
    <t>сотрудникам учреждения</t>
  </si>
  <si>
    <t>в том числе на условиях:</t>
  </si>
  <si>
    <r>
      <t>ОМС &lt;18&gt;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</si>
  <si>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полного рабочего времени</t>
  </si>
  <si>
    <t>неполного рабочего времени</t>
  </si>
  <si>
    <t>Основной персонал, всего &lt;20&gt;</t>
  </si>
  <si>
    <t>Вспомогательный персонал, всего &lt;21&gt;</t>
  </si>
  <si>
    <r>
      <t>Административно-управленческий персонал, всего &lt;22&gt;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</si>
  <si>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_________</t>
  </si>
  <si>
    <t>&lt;16&gt;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</si>
  <si>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&lt;17&gt;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</si>
  <si>
    <t>&lt;18&gt;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</si>
  <si>
    <t>&lt;19&gt;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</si>
  <si>
    <t>&lt;20&gt;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</si>
  <si>
    <t>&lt;21&gt;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</si>
  <si>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&lt;22&gt;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учреждения.</t>
  </si>
  <si>
    <t>физическим лицам, не являющимися сотрудниками учреждения</t>
  </si>
  <si>
    <t>за счет средств от приносящей доход деятельности &lt;19&gt; </t>
  </si>
  <si>
    <r>
      <t>Аналитическое распределение оплаты труда сотрудников по источникам финансового обеспечения, руб.</t>
    </r>
    <r>
      <rPr>
        <vertAlign val="superscript"/>
        <sz val="10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&lt;13&gt;</t>
    </r>
  </si>
  <si>
    <t>за счет средств от приносящей доход деятельности</t>
  </si>
  <si>
    <r>
      <t>Аналитическое распределение оплаты труда сотрудников по источникам финансового обеспечения, руб. &lt;17&gt;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</si>
  <si>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по договорам гражданско-правового характера с сотрудниками учреждения</t>
  </si>
  <si>
    <t>за счет средств гранта в форме субсидии, в том числе:</t>
  </si>
  <si>
    <t>по договорам гражданско-правового характера с физическими лицами, не являющимися сотрудниками учреждения</t>
  </si>
  <si>
    <t>Приложение № 8</t>
  </si>
  <si>
    <t>Сведения о счетах учреждения, открытых в кредитных организациях</t>
  </si>
  <si>
    <t>Номер счета в кредитной организации</t>
  </si>
  <si>
    <t>Реквизиты акта, в соответствии с которым открыт счет</t>
  </si>
  <si>
    <t>Остаток средств на счете на начало года &lt;24&gt;</t>
  </si>
  <si>
    <t>Остаток средств на счете на конец отчетного периода &lt;24&gt;</t>
  </si>
  <si>
    <t>вид акта</t>
  </si>
  <si>
    <t>Счета в кредитных организациях в валюте Российской Федерации</t>
  </si>
  <si>
    <t>Всего</t>
  </si>
  <si>
    <t>Счета в кредитных организациях в иностранной валюте</t>
  </si>
  <si>
    <t>______________</t>
  </si>
  <si>
    <t xml:space="preserve">&lt;23&gt; Указывается вид банковского счета, открытого в кредитной организации (например, номинальный счет, счет эскроу, публичный депозитный счет). </t>
  </si>
  <si>
    <t>&lt;24&gt; Показатели счетов в иностранной валюте указываются в рублевом эквиваленте.</t>
  </si>
  <si>
    <r>
      <t>Вид счета &lt;21&gt;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</si>
  <si>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Приложение № 9</t>
  </si>
  <si>
    <t>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</si>
  <si>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</si>
  <si>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</si>
  <si>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</si>
  <si>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</si>
  <si>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 &lt;24.1&gt;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</si>
  <si>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</si>
  <si>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</si>
  <si>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</si>
  <si>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</si>
  <si>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</si>
  <si>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</si>
  <si>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</si>
  <si>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</si>
  <si>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</si>
  <si>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</si>
  <si>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</si>
  <si>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 &lt;25&gt;, всего</t>
  </si>
  <si>
    <t>Линейные объекты &lt;26&gt;,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</si>
  <si>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</si>
  <si>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</si>
  <si>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</si>
  <si>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Не используется</t>
  </si>
  <si>
    <t>Фактические расходы на содержание объекта недвижимого имущества (руб.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</si>
  <si>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</si>
  <si>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</si>
  <si>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</si>
  <si>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</si>
  <si>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</si>
  <si>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</si>
  <si>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 &lt;24.2&gt;</t>
  </si>
  <si>
    <t>по неиспользуемому имуществу &lt;24.3&gt;</t>
  </si>
  <si>
    <t>возмещается пользователями имущества</t>
  </si>
  <si>
    <t>по неиспользуемому имуществу</t>
  </si>
  <si>
    <r>
      <t>(уполномоченное лицо) Учреждения</t>
    </r>
    <r>
      <rPr>
        <sz val="9"/>
        <color theme="1"/>
        <rFont val="Times New Roman"/>
        <family val="1"/>
        <charset val="204"/>
      </rPr>
      <t xml:space="preserve"> </t>
    </r>
  </si>
  <si>
    <t xml:space="preserve">                                                                                                                                                                  </t>
  </si>
  <si>
    <t xml:space="preserve">  (должность)   </t>
  </si>
  <si>
    <t xml:space="preserve">  (подпись)   </t>
  </si>
  <si>
    <t xml:space="preserve"> (расшифровка подписи)</t>
  </si>
  <si>
    <r>
      <t>Исполнитель</t>
    </r>
    <r>
      <rPr>
        <sz val="9"/>
        <color theme="1"/>
        <rFont val="Times New Roman"/>
        <family val="1"/>
        <charset val="204"/>
      </rPr>
      <t xml:space="preserve">                                                                        </t>
    </r>
  </si>
  <si>
    <t xml:space="preserve">   (фамилия, инициалы)      </t>
  </si>
  <si>
    <t xml:space="preserve">  (телефон)</t>
  </si>
  <si>
    <t>_____________</t>
  </si>
  <si>
    <t>&lt;24.1&gt; Указывается уникальный код объекта капитального строительства, объекта недвижимого имущества (при наличии).</t>
  </si>
  <si>
    <t>&lt;24.2&gt; Указываются расходы, возмещенные учреждению пользователями объектов недвижимого имущества, указанных в графе 13.</t>
  </si>
  <si>
    <t>&lt;24.3&gt; Указываются расходы учреждения на содержание объектов недвижимого имущества, указанных в графе 17.</t>
  </si>
  <si>
    <t xml:space="preserve">&lt;25&gt; Указываются здания, строения, сооружения и иные аналогичные объекты. </t>
  </si>
  <si>
    <t>&lt;26&gt; 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</si>
  <si>
    <t>Приложение № 10</t>
  </si>
  <si>
    <t>Сведения о земельных участках, предоставленных на праве постоянного (бессрочного) пользования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</si>
  <si>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</si>
  <si>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</si>
  <si>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</si>
  <si>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</si>
  <si>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</si>
  <si>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</si>
  <si>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</si>
  <si>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</si>
  <si>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</si>
  <si>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Приложение № 11</t>
  </si>
  <si>
    <t>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</si>
  <si>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</si>
  <si>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</si>
  <si>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</si>
  <si>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</si>
  <si>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</si>
  <si>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(руб./год)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</si>
  <si>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</si>
  <si>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</si>
  <si>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</si>
  <si>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</si>
  <si>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</si>
  <si>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(руб./ мес.)</t>
  </si>
  <si>
    <t>за объект (руб./год)</t>
  </si>
  <si>
    <t>для осуществления основной деятельности &lt;27&gt;</t>
  </si>
  <si>
    <t>для осуществления иной деятельности &lt;28&gt;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</si>
  <si>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</si>
  <si>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</si>
  <si>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Направление использования объекта недвижимого имущества</t>
  </si>
  <si>
    <t>за объект (руб./ час)</t>
  </si>
  <si>
    <t>всего за год (руб.)</t>
  </si>
  <si>
    <t>________</t>
  </si>
  <si>
    <t xml:space="preserve">&lt;27&gt; Указывается направление использования объекта недвижимого имущества «1» - для осуществления основной деятельности в рамках государственного (муниципального) задания, «2» - для осуществления основной деятельности за плату сверх государственного (муниципального) задания. </t>
  </si>
  <si>
    <r>
      <t>&lt;28&gt; Указывается направление использования объекта недвижимого имущества «3» - проведение концертно-зрелищных мероприятий и иных культурно-массовых мероприятий, «4» - проведение спортивных мероприятий, «5» - проведение конференций, семинаров, выставок, переговоров, встреч, совещаний, съездов, конгрессов, «6» - для иных мероприятий</t>
    </r>
    <r>
      <rPr>
        <sz val="8"/>
        <color theme="1"/>
        <rFont val="Times New Roman"/>
        <family val="1"/>
        <charset val="204"/>
      </rPr>
      <t xml:space="preserve">. </t>
    </r>
  </si>
  <si>
    <t>Приложение № 12</t>
  </si>
  <si>
    <t>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</si>
  <si>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</si>
  <si>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</si>
  <si>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(руб./год)</t>
  </si>
  <si>
    <t>Обоснование заключения договора ссуды</t>
  </si>
  <si>
    <t>Всего:</t>
  </si>
  <si>
    <t>Приложение № 13</t>
  </si>
  <si>
    <t>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</si>
  <si>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</si>
  <si>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</si>
  <si>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</si>
  <si>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</si>
  <si>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</si>
  <si>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</si>
  <si>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</si>
  <si>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</si>
  <si>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</si>
  <si>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</si>
  <si>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</si>
  <si>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</si>
  <si>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</si>
  <si>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государственного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</si>
  <si>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</si>
  <si>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</si>
  <si>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</si>
  <si>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</si>
  <si>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&lt;29&gt;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</si>
  <si>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</si>
  <si>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</si>
  <si>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</si>
  <si>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</si>
  <si>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</si>
  <si>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</si>
  <si>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</si>
  <si>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</si>
  <si>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 xml:space="preserve">&lt;29&gt; Срок использования имущества считается начиная с 1-го числа месяца, следующего за месяцем принятия его к бухгалтерскому учету 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</si>
  <si>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</si>
  <si>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</si>
  <si>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</si>
  <si>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</si>
  <si>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</si>
  <si>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</si>
  <si>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</si>
  <si>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</si>
  <si>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</si>
  <si>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</si>
  <si>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</si>
  <si>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</si>
  <si>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</si>
  <si>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</si>
  <si>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</si>
  <si>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</si>
  <si>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</si>
  <si>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</si>
  <si>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</si>
  <si>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</si>
  <si>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</si>
  <si>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</si>
  <si>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</si>
  <si>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</si>
  <si>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Приложение № 14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</si>
  <si>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</si>
  <si>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</si>
  <si>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</si>
  <si>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</si>
  <si>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</si>
  <si>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</si>
  <si>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</si>
  <si>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</si>
  <si>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</si>
  <si>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</si>
  <si>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r>
      <t>в том числе: &lt;30&gt;</t>
    </r>
    <r>
      <rPr>
        <vertAlign val="superscript"/>
        <sz val="10"/>
        <color theme="1"/>
        <rFont val="Times New Roman"/>
        <family val="1"/>
        <charset val="204"/>
      </rPr>
      <t> </t>
    </r>
  </si>
  <si>
    <t>средней стоимостью менее 3 миллионов рублей, с года выпуска которых прошло не более 3 лет</t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</si>
  <si>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</si>
  <si>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</si>
  <si>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</si>
  <si>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</si>
  <si>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</si>
  <si>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</si>
  <si>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</si>
  <si>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</si>
  <si>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</si>
  <si>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</si>
  <si>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</si>
  <si>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</si>
  <si>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</si>
  <si>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</si>
  <si>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</si>
  <si>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</si>
  <si>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</si>
  <si>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самолеты пассажирские</t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</si>
  <si>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</si>
  <si>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</si>
  <si>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</si>
  <si>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</si>
  <si>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</si>
  <si>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t>вертолеты пассажирские</t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</si>
  <si>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</si>
  <si>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</si>
  <si>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</si>
  <si>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</si>
  <si>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</si>
  <si>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</si>
  <si>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</si>
  <si>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</si>
  <si>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</si>
  <si>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</si>
  <si>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</si>
  <si>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</si>
  <si>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</si>
  <si>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</si>
  <si>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</si>
  <si>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</si>
  <si>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</si>
  <si>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r>
      <t>в связи с аварийным состоянием (подлежит списанию)</t>
    </r>
    <r>
      <rPr>
        <vertAlign val="superscript"/>
        <sz val="10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&lt;31&gt;</t>
    </r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</si>
  <si>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</si>
  <si>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</si>
  <si>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r>
      <t>в в связи с аварийным состоянием (подлежит списанию)</t>
    </r>
    <r>
      <rPr>
        <vertAlign val="superscript"/>
        <sz val="10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&lt;31&gt;</t>
    </r>
  </si>
  <si>
    <t>воздушные транспортные средства, не имеющие двигателей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</si>
  <si>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</si>
  <si>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</t>
  </si>
  <si>
    <t>Транспортные средства, используемые в общехозяйственных целях</t>
  </si>
  <si>
    <t>выполнения работ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</si>
  <si>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</si>
  <si>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</si>
  <si>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</si>
  <si>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</si>
  <si>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</si>
  <si>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</si>
  <si>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Раздел 4. Сведения о расходах на содержание транспортных средств</t>
  </si>
  <si>
    <t>Расходы на содержание транспортных средств, рублей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</si>
  <si>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</si>
  <si>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</si>
  <si>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</si>
  <si>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</si>
  <si>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</si>
  <si>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</si>
  <si>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</si>
  <si>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</si>
  <si>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</si>
  <si>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</si>
  <si>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</si>
  <si>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</si>
  <si>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</si>
  <si>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 xml:space="preserve">&lt;30&gt; Показатели формируются в случае, если требование о детализации установлено Министерством образования Чувашской Республики. </t>
  </si>
  <si>
    <t xml:space="preserve">&lt;31&gt; Указываются транспортные средства, в отношении которых принято решение о списании, ожидается согласование Министерством образования Чувашской Республики. </t>
  </si>
  <si>
    <t xml:space="preserve">&lt;32&gt; Указываются транспортные средства, используемые в целях уборки территории, вывоза мусора, перевозки имущества (грузов), а также в целях перевозки людей. </t>
  </si>
  <si>
    <t>Приложение № 15</t>
  </si>
  <si>
    <t>Сведения об имуществе, за исключением земельных участков, переданном в аренду</t>
  </si>
  <si>
    <t>Адрес &lt;33&gt;</t>
  </si>
  <si>
    <t>Вид объекта &lt;34&gt;</t>
  </si>
  <si>
    <t>Объем переданного имущества</t>
  </si>
  <si>
    <t>Направление использования &lt;35&gt;</t>
  </si>
  <si>
    <t>Комментарий &lt;36&gt;</t>
  </si>
  <si>
    <t>&lt;33&gt; Заполняется в отношении недвижимого имущества.</t>
  </si>
  <si>
    <t>&lt;34&gt; Указывается вид объекта: 1 – здание (строение, сооружение) в целом, 2 – помещение в здании, строении (за исключением подвалов, чердаков), 3 – подвалы, чердаки, 4 – конструктивная часть здания (крыша, стена), 5 – архитектурный элемент фасада здания (навес над входными дверями зданий), 6 – часть помещения в местах общего пользования (вестибюли, холлы, фойе, коридоры), 7 – линии электропередачи, линии связи (в том числе линейно-кабельные сооружения), 8 – трубопроводы, 9 – автомобильные дороги, 10 – железнодорожные линии, 11 – резервуар, иная емкость, 12 – скважины на воду, 13 – скважины газовые и нефтяные, 14 – скважины иные, 15 – движимое имущество, предоставляемое в прокат, 16 – иные.</t>
  </si>
  <si>
    <t>&lt;35&gt; Указывается направление использования имущества, переданного в аренду (разрешенное использование): 1 – размещение банкоматов, 2 – размещение торговых автоматов для продажи воды, кофе и кондитерских изделий, 3 – размещение столовых и буфетов, 4 – размещение книжных киосков, магазинов канцелярских принадлежностей, 5 – размещение аптечных пунктов, 6 – размещение торговых автоматов для продажи бахил, одноразовых халатов, 7 – размещение платежных терминалов, 8 – размещение иных торговых точек, 9 – размещение офисов банков, 10 – проведение образовательных и информационно-просветительских мероприятий, 11 – проведение концертно-зрелищных мероприятий, 12 – проведение ярмарок, выставок, 13 – проведение конгрессов, съездов, симпозиумов, конференций, 14 – проведение спортивных мероприятий, 15 – проведение иных культурно-массовых мероприятий, 16 – прокат оборудования, 17 – прокат спортивного инвентаря, 18 - иное.</t>
  </si>
  <si>
    <t>&lt;36&gt; В случае указания в графе 8 значения «18 – иное» указывается направление использования переданного в аренду имущества.</t>
  </si>
  <si>
    <t>Наименование оказываемых работ</t>
  </si>
  <si>
    <t>Объем оказанных работ</t>
  </si>
  <si>
    <t>Доход от оказания работ, руб.</t>
  </si>
  <si>
    <t>Наименование производимой продукции</t>
  </si>
  <si>
    <t>Объем производимой продукции</t>
  </si>
  <si>
    <t>Доход от производимой продукции, руб.</t>
  </si>
  <si>
    <t>…</t>
  </si>
  <si>
    <t>_______________</t>
  </si>
  <si>
    <t>государственное</t>
  </si>
  <si>
    <r>
      <t xml:space="preserve">РАССМОТРЕНО </t>
    </r>
    <r>
      <rPr>
        <sz val="10"/>
        <color theme="1"/>
        <rFont val="Times New Roman"/>
        <family val="1"/>
        <charset val="204"/>
      </rPr>
      <t>&lt;1&gt;</t>
    </r>
  </si>
  <si>
    <t>Бюджетное общеобразовательное учреждение Чувашской Республики «Чебоксарская общеобразовательная школа для обучающихся с ограниченными возможностями здоровья № 1» Министерства образования и молодежной политики Чувашской Республики</t>
  </si>
  <si>
    <t>Министерство образования и молодежной политики Чувашской Республики</t>
  </si>
  <si>
    <t>02</t>
  </si>
  <si>
    <t>2128019707</t>
  </si>
  <si>
    <t>213001001</t>
  </si>
  <si>
    <t>97701000000</t>
  </si>
  <si>
    <t>Чувашская Республика, г. Чебоксары, ул. Хузангая, д. 31/15</t>
  </si>
  <si>
    <t>Здание школы</t>
  </si>
  <si>
    <t>21:01:000000:2161</t>
  </si>
  <si>
    <t>Нежилое здание</t>
  </si>
  <si>
    <t>21:01:000000:2164</t>
  </si>
  <si>
    <t>Гараж школы</t>
  </si>
  <si>
    <t>21:01:000000:2163</t>
  </si>
  <si>
    <t>055</t>
  </si>
  <si>
    <t>кв.м</t>
  </si>
  <si>
    <t>директор</t>
  </si>
  <si>
    <t>М.А. Любимова</t>
  </si>
  <si>
    <t>заместитель директора</t>
  </si>
  <si>
    <t>Библиотекарь</t>
  </si>
  <si>
    <t>Секретарь</t>
  </si>
  <si>
    <t>Инженер-программист</t>
  </si>
  <si>
    <t>Уборщик служебных помещений</t>
  </si>
  <si>
    <t>Дворник</t>
  </si>
  <si>
    <t>Водитель</t>
  </si>
  <si>
    <t>Ассистент (помошник)</t>
  </si>
  <si>
    <t>Рабочий по комплексному обслуживанию и ремонту зданий</t>
  </si>
  <si>
    <t>Социальный педагог</t>
  </si>
  <si>
    <t>Педагог-психолог</t>
  </si>
  <si>
    <t>Учитель-дефектолог</t>
  </si>
  <si>
    <t>Учитель-логопед</t>
  </si>
  <si>
    <t>Педагог доп. образования</t>
  </si>
  <si>
    <t>Тьютор</t>
  </si>
  <si>
    <t>Воспитатель</t>
  </si>
  <si>
    <t>Учитель</t>
  </si>
  <si>
    <t>+</t>
  </si>
  <si>
    <t>Коммунальные и эксплуатационные услуги (ООО "ЭНКО плюс")</t>
  </si>
  <si>
    <t>Коммунальные и эксплуатационные услуги (БУ "Республиканская психиатрическая больница" Минздрава Чувашии)</t>
  </si>
  <si>
    <t>131,2</t>
  </si>
  <si>
    <t>б/н</t>
  </si>
  <si>
    <t>17,4</t>
  </si>
  <si>
    <t>21:01:020907:28</t>
  </si>
  <si>
    <t>Земельный участок )Земли населенных пунктов)</t>
  </si>
  <si>
    <t>М.А.Любимова</t>
  </si>
  <si>
    <t>Прочие</t>
  </si>
  <si>
    <t>Директор</t>
  </si>
  <si>
    <t>учителя</t>
  </si>
  <si>
    <t>«___» ______________ 2024 г.</t>
  </si>
  <si>
    <t>на 1 января 2024 г.</t>
  </si>
  <si>
    <t>экономист</t>
  </si>
  <si>
    <t>М.В.Петрова</t>
  </si>
  <si>
    <t>за 2022год 
(за год, предшествующий отчетному)</t>
  </si>
  <si>
    <t>за 2023 год
(за отчетный финансовый год)</t>
  </si>
  <si>
    <t>3</t>
  </si>
  <si>
    <t>Допсоглашение к договору на возмещение затрат по оплате коммунальных и эксплуатационных услуг от 22.04.2022 б/н</t>
  </si>
  <si>
    <t>Допсоглашение к договору о возмещении затрат по оплате коммунальных и эксплуатационных услуг от 28.04.2022 № 57/1</t>
  </si>
  <si>
    <t>21.02.2023 г.</t>
  </si>
  <si>
    <t>26.01.2023 г.</t>
  </si>
  <si>
    <t>Договор о возмещении затрат по оплате коммунальных и эксплуатационных услуг</t>
  </si>
  <si>
    <t>31.05.2023 г.</t>
  </si>
  <si>
    <r>
      <t xml:space="preserve"> </t>
    </r>
    <r>
      <rPr>
        <sz val="12"/>
        <color theme="1"/>
        <rFont val="Times New Roman"/>
        <family val="1"/>
        <charset val="204"/>
      </rPr>
      <t>на 1 января 2024 г.</t>
    </r>
  </si>
  <si>
    <t>Ведущий экономист</t>
  </si>
  <si>
    <t>Министерство образования  Чувашской Республики</t>
  </si>
  <si>
    <t xml:space="preserve">                  на 1 января 2024 г.</t>
  </si>
  <si>
    <t>Коммунальные и эксплуатационные услуги (АУ "Республиканская стоматологическая больница" Минздрава Чувашии</t>
  </si>
  <si>
    <t>Заместитель министра образования Чувашской Республики</t>
  </si>
  <si>
    <t>Бюджетное общеобразовательное учреждение Чувашской Республики «Чебоксарская общеобразовательная школа для обучающихся с ограниченными возможностями здоровья № 1» Министерства образования Чувашской Республики</t>
  </si>
  <si>
    <t>Бюджетное общеобразовательное учреждение Чувашской Республики «Чебоксарская общеобразовательная школа для обучающихся с ограниченными возможностями здоровья № 1» Министерства образования  Чувашской Республики</t>
  </si>
  <si>
    <t>Министерство образования Чувашской Республики</t>
  </si>
  <si>
    <t xml:space="preserve">Бюджетное общеобразовательное учреждение Чувашской Республики «Чебоксарская общеобразовательная школа для обучающихся с ограниченными возможностями здоровья № 1» Министерства образования и Чувашской </t>
  </si>
  <si>
    <t>Скочилова С.И.</t>
  </si>
  <si>
    <t>руководитель</t>
  </si>
  <si>
    <t>заместитель</t>
  </si>
  <si>
    <t>«16» февраля 2024 г.</t>
  </si>
  <si>
    <t>«16 »февраля 2024 г.</t>
  </si>
  <si>
    <t>«___» __________ 2024 г. № ______</t>
  </si>
  <si>
    <t>«16» февраля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</si>
</sst>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0.0"/>
    <numFmt numFmtId="166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3"/>
      <color rgb="FF26282F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rgb="FF26282F"/>
      <name val="Times New Roman"/>
      <family val="1"/>
      <charset val="204"/>
    </font>
    <font>
      <b/>
      <sz val="9"/>
      <color rgb="FF26282F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b/>
      <sz val="9"/>
      <color rgb="FF26282F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NewRomanPSMT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43" fontId="30" fillId="0" borderId="0" applyFont="0" applyFill="0" applyBorder="0" applyAlignment="0" applyProtection="0"/>
    <xf numFmtId="0" fontId="1" fillId="0" borderId="0"/>
  </cellStyleXfs>
  <cellXfs count="3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vertical="center" wrapText="1"/>
    </xf>
    <xf numFmtId="49" fontId="13" fillId="0" borderId="2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11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0" fontId="11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vertical="top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5" xfId="0" applyBorder="1"/>
    <xf numFmtId="14" fontId="11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5" fillId="0" borderId="0" xfId="0" applyFont="1" applyAlignment="1">
      <alignment horizontal="justify"/>
    </xf>
    <xf numFmtId="164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10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justify" vertical="center" wrapText="1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/>
    </xf>
    <xf numFmtId="0" fontId="2" fillId="0" borderId="0" xfId="1"/>
    <xf numFmtId="0" fontId="3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justify" vertical="center" wrapText="1"/>
    </xf>
    <xf numFmtId="0" fontId="11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justify" vertical="center"/>
    </xf>
    <xf numFmtId="4" fontId="11" fillId="0" borderId="2" xfId="1" applyNumberFormat="1" applyFont="1" applyBorder="1" applyAlignment="1">
      <alignment horizontal="center" vertical="center" wrapText="1"/>
    </xf>
    <xf numFmtId="4" fontId="13" fillId="0" borderId="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top"/>
    </xf>
    <xf numFmtId="0" fontId="23" fillId="0" borderId="0" xfId="1" applyFont="1" applyAlignment="1">
      <alignment vertical="center"/>
    </xf>
    <xf numFmtId="0" fontId="9" fillId="0" borderId="0" xfId="1" applyFont="1" applyAlignment="1">
      <alignment horizontal="justify" vertical="center"/>
    </xf>
    <xf numFmtId="0" fontId="7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14" fontId="11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justify" vertical="center"/>
    </xf>
    <xf numFmtId="0" fontId="11" fillId="0" borderId="2" xfId="1" applyFont="1" applyBorder="1" applyAlignment="1">
      <alignment horizontal="justify" wrapText="1"/>
    </xf>
    <xf numFmtId="0" fontId="11" fillId="0" borderId="2" xfId="1" applyFont="1" applyBorder="1" applyAlignment="1">
      <alignment horizontal="right" wrapText="1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5" fillId="0" borderId="0" xfId="1" applyFont="1" applyAlignment="1">
      <alignment horizontal="justify" vertical="center"/>
    </xf>
    <xf numFmtId="0" fontId="3" fillId="0" borderId="0" xfId="1" applyFont="1"/>
    <xf numFmtId="0" fontId="4" fillId="0" borderId="0" xfId="1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center" wrapText="1" indent="2"/>
    </xf>
    <xf numFmtId="4" fontId="11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7" fillId="2" borderId="2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justify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7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 indent="4"/>
    </xf>
    <xf numFmtId="0" fontId="7" fillId="2" borderId="0" xfId="1" applyFont="1" applyFill="1" applyAlignment="1">
      <alignment horizontal="justify" vertical="center"/>
    </xf>
    <xf numFmtId="10" fontId="11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0" xfId="0" applyFont="1" applyFill="1" applyAlignment="1">
      <alignment horizontal="justify" vertical="center"/>
    </xf>
    <xf numFmtId="0" fontId="11" fillId="2" borderId="2" xfId="1" applyFont="1" applyFill="1" applyBorder="1" applyAlignment="1">
      <alignment horizontal="justify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vertical="center" wrapText="1"/>
    </xf>
    <xf numFmtId="166" fontId="11" fillId="3" borderId="2" xfId="1" applyNumberFormat="1" applyFont="1" applyFill="1" applyBorder="1" applyAlignment="1">
      <alignment horizontal="center" vertical="center" wrapText="1"/>
    </xf>
    <xf numFmtId="166" fontId="11" fillId="2" borderId="2" xfId="1" applyNumberFormat="1" applyFont="1" applyFill="1" applyBorder="1" applyAlignment="1">
      <alignment horizontal="center" vertical="center" wrapText="1"/>
    </xf>
    <xf numFmtId="166" fontId="13" fillId="0" borderId="2" xfId="1" applyNumberFormat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165" fontId="13" fillId="0" borderId="2" xfId="1" applyNumberFormat="1" applyFont="1" applyBorder="1" applyAlignment="1">
      <alignment horizontal="center" vertical="center" wrapText="1"/>
    </xf>
    <xf numFmtId="3" fontId="13" fillId="0" borderId="2" xfId="1" applyNumberFormat="1" applyFont="1" applyBorder="1" applyAlignment="1">
      <alignment horizontal="center" vertical="center" wrapText="1"/>
    </xf>
    <xf numFmtId="3" fontId="11" fillId="0" borderId="2" xfId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1" fontId="13" fillId="0" borderId="2" xfId="1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 wrapText="1"/>
    </xf>
    <xf numFmtId="165" fontId="11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4" fontId="28" fillId="2" borderId="2" xfId="1" applyNumberFormat="1" applyFont="1" applyFill="1" applyBorder="1" applyAlignment="1">
      <alignment horizontal="center" vertical="center" wrapText="1"/>
    </xf>
    <xf numFmtId="4" fontId="2" fillId="0" borderId="0" xfId="1" applyNumberFormat="1"/>
    <xf numFmtId="4" fontId="13" fillId="4" borderId="2" xfId="0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165" fontId="0" fillId="0" borderId="0" xfId="0" applyNumberFormat="1"/>
    <xf numFmtId="4" fontId="11" fillId="0" borderId="2" xfId="2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 wrapText="1"/>
    </xf>
    <xf numFmtId="0" fontId="4" fillId="0" borderId="0" xfId="3" applyFont="1"/>
    <xf numFmtId="0" fontId="24" fillId="0" borderId="0" xfId="3" applyFont="1" applyAlignment="1">
      <alignment horizontal="center" vertical="center"/>
    </xf>
    <xf numFmtId="0" fontId="1" fillId="0" borderId="0" xfId="3"/>
    <xf numFmtId="0" fontId="3" fillId="0" borderId="0" xfId="3" applyFont="1" applyAlignment="1">
      <alignment horizontal="justify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righ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justify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1" fillId="3" borderId="0" xfId="3" applyFont="1" applyFill="1" applyAlignment="1">
      <alignment horizontal="right" vertical="center" wrapText="1"/>
    </xf>
    <xf numFmtId="0" fontId="13" fillId="3" borderId="7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justify" vertical="center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justify" vertical="center" wrapText="1"/>
    </xf>
    <xf numFmtId="4" fontId="11" fillId="0" borderId="2" xfId="3" applyNumberFormat="1" applyFont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4" fontId="11" fillId="2" borderId="2" xfId="3" applyNumberFormat="1" applyFont="1" applyFill="1" applyBorder="1" applyAlignment="1">
      <alignment horizontal="center" vertical="center" wrapText="1"/>
    </xf>
    <xf numFmtId="0" fontId="11" fillId="0" borderId="12" xfId="3" applyFont="1" applyBorder="1" applyAlignment="1">
      <alignment horizontal="justify" vertical="center" wrapText="1"/>
    </xf>
    <xf numFmtId="0" fontId="11" fillId="0" borderId="0" xfId="3" applyFont="1" applyAlignment="1">
      <alignment horizontal="right" vertical="center" wrapText="1"/>
    </xf>
    <xf numFmtId="0" fontId="13" fillId="0" borderId="2" xfId="3" applyFont="1" applyBorder="1" applyAlignment="1">
      <alignment horizontal="center" vertical="center" wrapText="1"/>
    </xf>
    <xf numFmtId="4" fontId="13" fillId="0" borderId="2" xfId="3" applyNumberFormat="1" applyFont="1" applyBorder="1" applyAlignment="1">
      <alignment horizontal="center" vertical="center" wrapText="1"/>
    </xf>
    <xf numFmtId="4" fontId="1" fillId="0" borderId="0" xfId="3" applyNumberFormat="1"/>
    <xf numFmtId="0" fontId="11" fillId="0" borderId="0" xfId="3" applyFont="1" applyAlignment="1">
      <alignment horizontal="justify" vertical="center"/>
    </xf>
    <xf numFmtId="0" fontId="3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left" vertical="center" wrapText="1"/>
    </xf>
    <xf numFmtId="0" fontId="7" fillId="0" borderId="0" xfId="3" applyFont="1" applyAlignment="1">
      <alignment horizontal="justify" vertical="center"/>
    </xf>
    <xf numFmtId="0" fontId="5" fillId="0" borderId="0" xfId="3" applyFont="1" applyAlignment="1">
      <alignment horizontal="center" vertical="top"/>
    </xf>
    <xf numFmtId="0" fontId="7" fillId="2" borderId="0" xfId="3" applyFont="1" applyFill="1" applyAlignment="1">
      <alignment horizontal="justify" vertical="center"/>
    </xf>
    <xf numFmtId="0" fontId="1" fillId="3" borderId="0" xfId="3" applyFill="1"/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top" wrapText="1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2"/>
    </xf>
    <xf numFmtId="0" fontId="5" fillId="0" borderId="5" xfId="1" applyFont="1" applyBorder="1" applyAlignment="1">
      <alignment horizontal="center" vertical="top"/>
    </xf>
    <xf numFmtId="0" fontId="7" fillId="0" borderId="0" xfId="1" applyFont="1" applyAlignment="1">
      <alignment horizontal="justify" vertical="center"/>
    </xf>
    <xf numFmtId="0" fontId="4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justify" vertical="center"/>
    </xf>
    <xf numFmtId="0" fontId="7" fillId="0" borderId="2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 wrapText="1"/>
    </xf>
    <xf numFmtId="0" fontId="7" fillId="0" borderId="0" xfId="1" applyFont="1" applyAlignment="1">
      <alignment horizontal="justify"/>
    </xf>
    <xf numFmtId="0" fontId="7" fillId="0" borderId="0" xfId="1" applyFont="1" applyAlignment="1">
      <alignment horizontal="left" vertical="top" wrapText="1"/>
    </xf>
    <xf numFmtId="0" fontId="7" fillId="2" borderId="0" xfId="1" applyFont="1" applyFill="1" applyAlignment="1">
      <alignment horizontal="justify" vertical="center"/>
    </xf>
    <xf numFmtId="0" fontId="7" fillId="2" borderId="15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 wrapText="1"/>
    </xf>
    <xf numFmtId="0" fontId="1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7" fillId="0" borderId="3" xfId="1" applyFont="1" applyBorder="1" applyAlignment="1">
      <alignment horizontal="righ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justify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justify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top" wrapText="1"/>
    </xf>
    <xf numFmtId="0" fontId="15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7" fillId="2" borderId="0" xfId="3" applyFont="1" applyFill="1" applyAlignment="1">
      <alignment horizontal="center" vertical="center" wrapText="1"/>
    </xf>
    <xf numFmtId="0" fontId="7" fillId="0" borderId="0" xfId="3" applyFont="1" applyAlignment="1">
      <alignment horizontal="right" vertical="center" wrapText="1"/>
    </xf>
    <xf numFmtId="0" fontId="7" fillId="0" borderId="3" xfId="3" applyFont="1" applyBorder="1" applyAlignment="1">
      <alignment horizontal="right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0" xfId="3" applyFont="1" applyAlignment="1">
      <alignment horizontal="justify" vertical="center"/>
    </xf>
    <xf numFmtId="0" fontId="4" fillId="2" borderId="1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top"/>
    </xf>
    <xf numFmtId="0" fontId="5" fillId="0" borderId="5" xfId="3" applyFont="1" applyBorder="1" applyAlignment="1">
      <alignment horizontal="center" vertical="top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4;&#1054;&#1064;%201_&#1086;&#1090;&#1095;&#1077;&#1090;%20&#1086;%20&#1088;&#1077;&#1079;&#1091;&#1083;&#1100;&#1090;&#1072;&#1090;&#1072;&#1093;%20&#1076;&#1077;&#1103;&#1090;&#1077;&#1083;&#1100;&#1085;&#1086;&#1089;&#1090;&#108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прил 1-1"/>
      <sheetName val="прил 1-2"/>
      <sheetName val="прил 2"/>
      <sheetName val="прил 3"/>
      <sheetName val="прил 4"/>
      <sheetName val="прил 5"/>
      <sheetName val="прил 6"/>
      <sheetName val="прил 7-1"/>
      <sheetName val="прил 7-2"/>
      <sheetName val="прил 8"/>
      <sheetName val="прил 9"/>
      <sheetName val="прил 10"/>
      <sheetName val="прил 11"/>
      <sheetName val="прил 12"/>
      <sheetName val="прил 13"/>
      <sheetName val="прил 14-1"/>
      <sheetName val="прил 14-2"/>
      <sheetName val="прил 14-3"/>
      <sheetName val="прил 14-4"/>
      <sheetName val="прил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D8" t="str">
            <v xml:space="preserve"> на 1 января 2024 г.</v>
          </cell>
        </row>
        <row r="10">
          <cell r="N10" t="str">
            <v>2128019707</v>
          </cell>
        </row>
        <row r="11">
          <cell r="B11" t="str">
            <v>БОУ "Чебоксарская общеобразовательная школа для обучающихся с ОВЗ № 1" Минобразования Чувашии</v>
          </cell>
          <cell r="N11" t="str">
            <v>213001001</v>
          </cell>
        </row>
        <row r="12">
          <cell r="B12" t="str">
            <v>Министерство образования Чувашской Республики</v>
          </cell>
          <cell r="N12" t="str">
            <v>874</v>
          </cell>
        </row>
        <row r="13">
          <cell r="B13" t="str">
            <v>государственное</v>
          </cell>
          <cell r="N13" t="str">
            <v>97701000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19" zoomScaleNormal="100" workbookViewId="0">
      <selection activeCell="G75" sqref="G75"/>
    </sheetView>
  </sheetViews>
  <sheetFormatPr defaultRowHeight="15"/>
  <cols>
    <col min="1" max="1" width="21.5703125" style="1" customWidth="1"/>
    <col min="2" max="2" width="2" style="1" customWidth="1"/>
    <col min="3" max="3" width="26.85546875" style="1" customWidth="1"/>
    <col min="4" max="4" width="3.7109375" style="1" customWidth="1"/>
    <col min="5" max="5" width="19.28515625" style="1" customWidth="1"/>
    <col min="6" max="6" width="2.140625" style="1" customWidth="1"/>
    <col min="7" max="7" width="12" style="1" customWidth="1"/>
    <col min="8" max="8" width="17.5703125" style="1" customWidth="1"/>
    <col min="9" max="16384" width="9.140625" style="1"/>
  </cols>
  <sheetData>
    <row r="1" spans="1:8" ht="18" customHeight="1">
      <c r="A1" s="222" t="s">
        <v>0</v>
      </c>
      <c r="B1" s="222"/>
      <c r="C1" s="222"/>
      <c r="D1" s="2"/>
      <c r="E1" s="222" t="s">
        <v>647</v>
      </c>
      <c r="F1" s="222"/>
      <c r="G1" s="222"/>
      <c r="H1" s="222"/>
    </row>
    <row r="2" spans="1:8">
      <c r="A2" s="224" t="s">
        <v>663</v>
      </c>
      <c r="B2" s="224"/>
      <c r="C2" s="224"/>
      <c r="D2" s="5"/>
      <c r="E2" s="223" t="s">
        <v>2</v>
      </c>
      <c r="F2" s="223"/>
      <c r="G2" s="223"/>
      <c r="H2" s="223"/>
    </row>
    <row r="3" spans="1:8" ht="54" customHeight="1">
      <c r="A3" s="227" t="s">
        <v>1</v>
      </c>
      <c r="B3" s="227"/>
      <c r="C3" s="227"/>
      <c r="D3" s="3"/>
      <c r="E3" s="224"/>
      <c r="F3" s="224"/>
      <c r="G3" s="224"/>
      <c r="H3" s="224"/>
    </row>
    <row r="4" spans="1:8" ht="33.75" customHeight="1">
      <c r="A4" s="144"/>
      <c r="B4" s="2"/>
      <c r="C4" s="144" t="s">
        <v>690</v>
      </c>
      <c r="E4" s="225" t="s">
        <v>3</v>
      </c>
      <c r="F4" s="225"/>
      <c r="G4" s="225"/>
      <c r="H4" s="225"/>
    </row>
    <row r="5" spans="1:8">
      <c r="A5" s="3" t="s">
        <v>26</v>
      </c>
      <c r="B5" s="3"/>
      <c r="C5" s="3" t="s">
        <v>25</v>
      </c>
      <c r="D5" s="3"/>
      <c r="E5" s="226"/>
      <c r="F5" s="226"/>
      <c r="G5" s="226"/>
      <c r="H5" s="226"/>
    </row>
    <row r="6" spans="1:8">
      <c r="E6" s="228" t="s">
        <v>1</v>
      </c>
      <c r="F6" s="228"/>
      <c r="G6" s="228"/>
      <c r="H6" s="228"/>
    </row>
    <row r="7" spans="1:8" ht="15.75" customHeight="1">
      <c r="A7" s="229" t="s">
        <v>720</v>
      </c>
      <c r="B7" s="229"/>
      <c r="C7" s="229"/>
      <c r="E7" s="145"/>
      <c r="G7" s="226"/>
      <c r="H7" s="226"/>
    </row>
    <row r="8" spans="1:8">
      <c r="E8" s="3" t="s">
        <v>26</v>
      </c>
      <c r="G8" s="228" t="s">
        <v>25</v>
      </c>
      <c r="H8" s="228"/>
    </row>
    <row r="10" spans="1:8">
      <c r="E10" s="229" t="s">
        <v>722</v>
      </c>
      <c r="F10" s="229"/>
      <c r="G10" s="229"/>
      <c r="H10" s="229"/>
    </row>
    <row r="11" spans="1:8" s="6" customFormat="1" ht="11.25">
      <c r="E11" s="231" t="s">
        <v>4</v>
      </c>
      <c r="F11" s="231"/>
      <c r="G11" s="231"/>
      <c r="H11" s="231"/>
    </row>
    <row r="12" spans="1:8" ht="29.25" customHeight="1"/>
    <row r="13" spans="1:8">
      <c r="E13" s="230" t="s">
        <v>5</v>
      </c>
      <c r="F13" s="230"/>
      <c r="G13" s="230"/>
      <c r="H13" s="230"/>
    </row>
    <row r="14" spans="1:8" ht="32.25" customHeight="1">
      <c r="E14" s="224" t="s">
        <v>712</v>
      </c>
      <c r="F14" s="224"/>
      <c r="G14" s="224"/>
      <c r="H14" s="224"/>
    </row>
    <row r="15" spans="1:8">
      <c r="E15" s="225" t="s">
        <v>1</v>
      </c>
      <c r="F15" s="225"/>
      <c r="G15" s="225"/>
      <c r="H15" s="225"/>
    </row>
    <row r="16" spans="1:8" ht="14.25" customHeight="1">
      <c r="E16" s="144"/>
      <c r="F16" s="2"/>
      <c r="G16" s="226" t="s">
        <v>717</v>
      </c>
      <c r="H16" s="226"/>
    </row>
    <row r="17" spans="1:8">
      <c r="E17" s="3" t="s">
        <v>26</v>
      </c>
      <c r="F17" s="3"/>
      <c r="G17" s="228" t="s">
        <v>25</v>
      </c>
      <c r="H17" s="228"/>
    </row>
    <row r="19" spans="1:8">
      <c r="E19" s="229" t="s">
        <v>694</v>
      </c>
      <c r="F19" s="229"/>
      <c r="G19" s="229"/>
      <c r="H19" s="229"/>
    </row>
    <row r="23" spans="1:8" ht="15.75">
      <c r="A23" s="233" t="s">
        <v>6</v>
      </c>
      <c r="B23" s="233"/>
      <c r="C23" s="233"/>
      <c r="D23" s="233"/>
      <c r="E23" s="233"/>
      <c r="F23" s="233"/>
      <c r="G23" s="233"/>
      <c r="H23" s="233"/>
    </row>
    <row r="24" spans="1:8" ht="52.5" customHeight="1">
      <c r="A24" s="232" t="s">
        <v>24</v>
      </c>
      <c r="B24" s="232"/>
      <c r="C24" s="232"/>
      <c r="D24" s="232"/>
      <c r="E24" s="232"/>
      <c r="F24" s="232"/>
      <c r="G24" s="232"/>
      <c r="H24" s="232"/>
    </row>
    <row r="26" spans="1:8" ht="18.75" customHeight="1">
      <c r="C26" s="229" t="s">
        <v>695</v>
      </c>
      <c r="D26" s="229"/>
      <c r="E26" s="229"/>
      <c r="H26" s="114" t="s">
        <v>7</v>
      </c>
    </row>
    <row r="27" spans="1:8" ht="19.5" customHeight="1">
      <c r="B27" s="2"/>
      <c r="C27" s="2"/>
      <c r="D27" s="2"/>
      <c r="E27" s="2"/>
      <c r="F27" s="2"/>
      <c r="G27" s="8" t="s">
        <v>8</v>
      </c>
      <c r="H27" s="182">
        <v>45292</v>
      </c>
    </row>
    <row r="28" spans="1:8" ht="17.25" customHeight="1">
      <c r="E28" s="238" t="s">
        <v>9</v>
      </c>
      <c r="F28" s="238"/>
      <c r="G28" s="239"/>
      <c r="H28" s="171"/>
    </row>
    <row r="29" spans="1:8" ht="93" customHeight="1">
      <c r="A29" s="168" t="s">
        <v>11</v>
      </c>
      <c r="B29" s="168"/>
      <c r="C29" s="234" t="s">
        <v>648</v>
      </c>
      <c r="D29" s="234"/>
      <c r="E29" s="234"/>
      <c r="F29" s="234"/>
      <c r="G29" s="8" t="s">
        <v>10</v>
      </c>
      <c r="H29" s="171">
        <v>2128019707</v>
      </c>
    </row>
    <row r="30" spans="1:8" ht="20.25" customHeight="1">
      <c r="A30" s="168" t="s">
        <v>13</v>
      </c>
      <c r="B30" s="168"/>
      <c r="C30" s="236" t="s">
        <v>650</v>
      </c>
      <c r="D30" s="236"/>
      <c r="E30" s="236"/>
      <c r="F30" s="236"/>
      <c r="G30" s="8" t="s">
        <v>12</v>
      </c>
      <c r="H30" s="237">
        <v>213001001</v>
      </c>
    </row>
    <row r="31" spans="1:8" s="6" customFormat="1" ht="11.25">
      <c r="A31" s="169"/>
      <c r="B31" s="169"/>
      <c r="C31" s="235" t="s">
        <v>27</v>
      </c>
      <c r="D31" s="235"/>
      <c r="E31" s="235"/>
      <c r="F31" s="169"/>
      <c r="G31" s="9"/>
      <c r="H31" s="237"/>
    </row>
    <row r="32" spans="1:8" ht="64.5" customHeight="1">
      <c r="A32" s="170" t="s">
        <v>14</v>
      </c>
      <c r="B32" s="168"/>
      <c r="C32" s="234" t="s">
        <v>709</v>
      </c>
      <c r="D32" s="234"/>
      <c r="E32" s="234"/>
      <c r="F32" s="234"/>
      <c r="G32" s="8" t="s">
        <v>189</v>
      </c>
      <c r="H32" s="171"/>
    </row>
    <row r="33" spans="1:8" ht="30">
      <c r="A33" s="170" t="s">
        <v>15</v>
      </c>
      <c r="B33" s="168"/>
      <c r="C33" s="240" t="s">
        <v>646</v>
      </c>
      <c r="D33" s="240"/>
      <c r="E33" s="240"/>
      <c r="F33" s="240"/>
      <c r="G33" s="8" t="s">
        <v>16</v>
      </c>
      <c r="H33" s="171">
        <v>97701000000</v>
      </c>
    </row>
    <row r="34" spans="1:8" ht="20.25" customHeight="1">
      <c r="A34" s="241" t="s">
        <v>17</v>
      </c>
      <c r="B34" s="241"/>
      <c r="C34" s="241"/>
      <c r="D34" s="241"/>
      <c r="E34" s="241"/>
      <c r="F34" s="241"/>
    </row>
    <row r="36" spans="1:8" ht="15" customHeight="1">
      <c r="A36" s="242" t="s">
        <v>29</v>
      </c>
      <c r="B36" s="242"/>
      <c r="C36" s="242"/>
      <c r="D36" s="242"/>
      <c r="E36" s="242"/>
      <c r="F36" s="242"/>
      <c r="G36" s="242"/>
      <c r="H36" s="242"/>
    </row>
    <row r="37" spans="1:8" ht="15" customHeight="1">
      <c r="A37" s="242" t="s">
        <v>30</v>
      </c>
      <c r="B37" s="242"/>
      <c r="C37" s="242"/>
      <c r="D37" s="242"/>
      <c r="E37" s="242"/>
      <c r="F37" s="242"/>
      <c r="G37" s="242"/>
      <c r="H37" s="242"/>
    </row>
    <row r="38" spans="1:8" ht="15" customHeight="1">
      <c r="A38" s="242" t="s">
        <v>31</v>
      </c>
      <c r="B38" s="242"/>
      <c r="C38" s="242"/>
      <c r="D38" s="242"/>
      <c r="E38" s="242"/>
      <c r="F38" s="242"/>
      <c r="G38" s="242"/>
      <c r="H38" s="242"/>
    </row>
    <row r="39" spans="1:8" ht="30" customHeight="1">
      <c r="A39" s="242" t="s">
        <v>32</v>
      </c>
      <c r="B39" s="242"/>
      <c r="C39" s="242"/>
      <c r="D39" s="242"/>
      <c r="E39" s="242"/>
      <c r="F39" s="242"/>
      <c r="G39" s="242"/>
      <c r="H39" s="242"/>
    </row>
    <row r="40" spans="1:8" ht="44.25" customHeight="1">
      <c r="A40" s="242" t="s">
        <v>36</v>
      </c>
      <c r="B40" s="242"/>
      <c r="C40" s="242"/>
      <c r="D40" s="242"/>
      <c r="E40" s="242"/>
      <c r="F40" s="242"/>
      <c r="G40" s="242"/>
      <c r="H40" s="242"/>
    </row>
    <row r="41" spans="1:8" ht="15" customHeight="1">
      <c r="A41" s="242" t="s">
        <v>33</v>
      </c>
      <c r="B41" s="242"/>
      <c r="C41" s="242"/>
      <c r="D41" s="242"/>
      <c r="E41" s="242"/>
      <c r="F41" s="242"/>
      <c r="G41" s="242"/>
      <c r="H41" s="242"/>
    </row>
    <row r="42" spans="1:8" ht="15" customHeight="1">
      <c r="A42" s="242" t="s">
        <v>28</v>
      </c>
      <c r="B42" s="242"/>
      <c r="C42" s="242"/>
      <c r="D42" s="242"/>
      <c r="E42" s="242"/>
      <c r="F42" s="242"/>
      <c r="G42" s="242"/>
      <c r="H42" s="242"/>
    </row>
    <row r="43" spans="1:8" ht="32.25" customHeight="1">
      <c r="A43" s="242" t="s">
        <v>34</v>
      </c>
      <c r="B43" s="242"/>
      <c r="C43" s="242"/>
      <c r="D43" s="242"/>
      <c r="E43" s="242"/>
      <c r="F43" s="242"/>
      <c r="G43" s="242"/>
      <c r="H43" s="242"/>
    </row>
    <row r="44" spans="1:8" ht="15" customHeight="1">
      <c r="A44" s="242" t="s">
        <v>35</v>
      </c>
      <c r="B44" s="242"/>
      <c r="C44" s="242"/>
      <c r="D44" s="242"/>
      <c r="E44" s="242"/>
      <c r="F44" s="242"/>
      <c r="G44" s="242"/>
      <c r="H44" s="242"/>
    </row>
    <row r="45" spans="1:8" ht="15" customHeight="1">
      <c r="A45" s="242" t="s">
        <v>37</v>
      </c>
      <c r="B45" s="242"/>
      <c r="C45" s="242"/>
      <c r="D45" s="242"/>
      <c r="E45" s="242"/>
      <c r="F45" s="242"/>
      <c r="G45" s="242"/>
      <c r="H45" s="242"/>
    </row>
    <row r="46" spans="1:8" ht="15" customHeight="1">
      <c r="A46" s="242" t="s">
        <v>38</v>
      </c>
      <c r="B46" s="242"/>
      <c r="C46" s="242"/>
      <c r="D46" s="242"/>
      <c r="E46" s="242"/>
      <c r="F46" s="242"/>
      <c r="G46" s="242"/>
      <c r="H46" s="242"/>
    </row>
    <row r="47" spans="1:8" ht="30.75" customHeight="1">
      <c r="A47" s="242" t="s">
        <v>39</v>
      </c>
      <c r="B47" s="242"/>
      <c r="C47" s="242"/>
      <c r="D47" s="242"/>
      <c r="E47" s="242"/>
      <c r="F47" s="242"/>
      <c r="G47" s="242"/>
      <c r="H47" s="242"/>
    </row>
    <row r="48" spans="1:8" ht="29.25" customHeight="1">
      <c r="A48" s="242" t="s">
        <v>40</v>
      </c>
      <c r="B48" s="242"/>
      <c r="C48" s="242"/>
      <c r="D48" s="242"/>
      <c r="E48" s="242"/>
      <c r="F48" s="242"/>
      <c r="G48" s="242"/>
      <c r="H48" s="242"/>
    </row>
    <row r="49" spans="1:8">
      <c r="A49" s="242" t="s">
        <v>41</v>
      </c>
      <c r="B49" s="242"/>
      <c r="C49" s="242"/>
      <c r="D49" s="242"/>
      <c r="E49" s="242"/>
      <c r="F49" s="242"/>
      <c r="G49" s="242"/>
      <c r="H49" s="242"/>
    </row>
    <row r="50" spans="1:8" ht="30.75" customHeight="1">
      <c r="A50" s="242" t="s">
        <v>43</v>
      </c>
      <c r="B50" s="242"/>
      <c r="C50" s="242"/>
      <c r="D50" s="242"/>
      <c r="E50" s="242"/>
      <c r="F50" s="242"/>
      <c r="G50" s="242"/>
      <c r="H50" s="242"/>
    </row>
    <row r="51" spans="1:8" ht="30.75" customHeight="1">
      <c r="A51" s="242" t="s">
        <v>42</v>
      </c>
      <c r="B51" s="242"/>
      <c r="C51" s="242"/>
      <c r="D51" s="242"/>
      <c r="E51" s="242"/>
      <c r="F51" s="242"/>
      <c r="G51" s="242"/>
      <c r="H51" s="242"/>
    </row>
    <row r="52" spans="1:8" ht="17.25" customHeight="1">
      <c r="A52" s="242" t="s">
        <v>44</v>
      </c>
      <c r="B52" s="242"/>
      <c r="C52" s="242"/>
      <c r="D52" s="242"/>
      <c r="E52" s="242"/>
      <c r="F52" s="242"/>
      <c r="G52" s="242"/>
      <c r="H52" s="242"/>
    </row>
    <row r="53" spans="1:8" ht="29.25" customHeight="1">
      <c r="A53" s="242" t="s">
        <v>45</v>
      </c>
      <c r="B53" s="242"/>
      <c r="C53" s="242"/>
      <c r="D53" s="242"/>
      <c r="E53" s="242"/>
      <c r="F53" s="242"/>
      <c r="G53" s="242"/>
      <c r="H53" s="242"/>
    </row>
    <row r="54" spans="1:8" ht="15" customHeight="1">
      <c r="A54" s="242" t="s">
        <v>46</v>
      </c>
      <c r="B54" s="242"/>
      <c r="C54" s="242"/>
      <c r="D54" s="242"/>
      <c r="E54" s="242"/>
      <c r="F54" s="242"/>
      <c r="G54" s="242"/>
      <c r="H54" s="242"/>
    </row>
    <row r="55" spans="1:8" ht="15" customHeight="1">
      <c r="A55" s="242" t="s">
        <v>48</v>
      </c>
      <c r="B55" s="242"/>
      <c r="C55" s="242"/>
      <c r="D55" s="242"/>
      <c r="E55" s="242"/>
      <c r="F55" s="242"/>
      <c r="G55" s="242"/>
      <c r="H55" s="242"/>
    </row>
    <row r="56" spans="1:8" ht="15" customHeight="1">
      <c r="A56" s="242" t="s">
        <v>47</v>
      </c>
      <c r="B56" s="242"/>
      <c r="C56" s="242"/>
      <c r="D56" s="242"/>
      <c r="E56" s="242"/>
      <c r="F56" s="242"/>
      <c r="G56" s="242"/>
      <c r="H56" s="242"/>
    </row>
    <row r="59" spans="1:8">
      <c r="A59" s="1" t="s">
        <v>165</v>
      </c>
      <c r="E59" s="2"/>
    </row>
    <row r="60" spans="1:8" ht="30">
      <c r="A60" s="7" t="s">
        <v>166</v>
      </c>
      <c r="C60" s="144" t="s">
        <v>663</v>
      </c>
      <c r="E60" s="144"/>
      <c r="G60" s="226" t="s">
        <v>690</v>
      </c>
      <c r="H60" s="226"/>
    </row>
    <row r="61" spans="1:8" s="3" customFormat="1" ht="11.25">
      <c r="C61" s="3" t="s">
        <v>1</v>
      </c>
      <c r="E61" s="3" t="s">
        <v>26</v>
      </c>
      <c r="G61" s="227" t="s">
        <v>18</v>
      </c>
      <c r="H61" s="227"/>
    </row>
    <row r="62" spans="1:8">
      <c r="A62" s="1" t="s">
        <v>19</v>
      </c>
      <c r="C62" s="144" t="s">
        <v>696</v>
      </c>
      <c r="E62" s="144" t="s">
        <v>697</v>
      </c>
      <c r="G62" s="226">
        <v>510558</v>
      </c>
      <c r="H62" s="226"/>
    </row>
    <row r="63" spans="1:8">
      <c r="C63" s="3" t="s">
        <v>1</v>
      </c>
      <c r="E63" s="3" t="s">
        <v>185</v>
      </c>
      <c r="F63" s="3"/>
      <c r="G63" s="227" t="s">
        <v>20</v>
      </c>
      <c r="H63" s="227"/>
    </row>
    <row r="64" spans="1:8" ht="18.75" customHeight="1">
      <c r="A64" s="243" t="s">
        <v>720</v>
      </c>
      <c r="B64" s="243"/>
      <c r="C64" s="243"/>
    </row>
    <row r="65" spans="1:8" s="4" customFormat="1" ht="12">
      <c r="A65" s="4" t="s">
        <v>21</v>
      </c>
    </row>
    <row r="66" spans="1:8" s="4" customFormat="1" ht="39.75" customHeight="1">
      <c r="A66" s="244" t="s">
        <v>22</v>
      </c>
      <c r="B66" s="244"/>
      <c r="C66" s="244"/>
      <c r="D66" s="244"/>
      <c r="E66" s="244"/>
      <c r="F66" s="244"/>
      <c r="G66" s="244"/>
      <c r="H66" s="244"/>
    </row>
    <row r="67" spans="1:8" s="4" customFormat="1" ht="75.75" customHeight="1">
      <c r="A67" s="244" t="s">
        <v>23</v>
      </c>
      <c r="B67" s="244"/>
      <c r="C67" s="244"/>
      <c r="D67" s="244"/>
      <c r="E67" s="244"/>
      <c r="F67" s="244"/>
      <c r="G67" s="244"/>
      <c r="H67" s="244"/>
    </row>
  </sheetData>
  <mergeCells count="59">
    <mergeCell ref="G63:H63"/>
    <mergeCell ref="A64:C64"/>
    <mergeCell ref="A66:H66"/>
    <mergeCell ref="A67:H67"/>
    <mergeCell ref="G61:H61"/>
    <mergeCell ref="G60:H60"/>
    <mergeCell ref="G62:H62"/>
    <mergeCell ref="A52:H52"/>
    <mergeCell ref="A53:H53"/>
    <mergeCell ref="A54:H54"/>
    <mergeCell ref="A55:H55"/>
    <mergeCell ref="A56:H56"/>
    <mergeCell ref="A47:H47"/>
    <mergeCell ref="A48:H48"/>
    <mergeCell ref="A49:H49"/>
    <mergeCell ref="A50:H50"/>
    <mergeCell ref="A51:H51"/>
    <mergeCell ref="A38:H38"/>
    <mergeCell ref="A39:H39"/>
    <mergeCell ref="A40:H40"/>
    <mergeCell ref="A41:H41"/>
    <mergeCell ref="A46:H46"/>
    <mergeCell ref="A42:H42"/>
    <mergeCell ref="A43:H43"/>
    <mergeCell ref="A44:H44"/>
    <mergeCell ref="A45:H45"/>
    <mergeCell ref="C32:F32"/>
    <mergeCell ref="C33:F33"/>
    <mergeCell ref="A34:F34"/>
    <mergeCell ref="A36:H36"/>
    <mergeCell ref="A37:H37"/>
    <mergeCell ref="A24:H24"/>
    <mergeCell ref="A23:H23"/>
    <mergeCell ref="C29:F29"/>
    <mergeCell ref="C31:E31"/>
    <mergeCell ref="C30:F30"/>
    <mergeCell ref="H30:H31"/>
    <mergeCell ref="E28:G28"/>
    <mergeCell ref="C26:E26"/>
    <mergeCell ref="E19:H19"/>
    <mergeCell ref="A7:C7"/>
    <mergeCell ref="E6:H6"/>
    <mergeCell ref="G7:H7"/>
    <mergeCell ref="G8:H8"/>
    <mergeCell ref="E10:H10"/>
    <mergeCell ref="E13:H13"/>
    <mergeCell ref="E14:H14"/>
    <mergeCell ref="E15:H15"/>
    <mergeCell ref="E11:H11"/>
    <mergeCell ref="E5:H5"/>
    <mergeCell ref="A2:C2"/>
    <mergeCell ref="A3:C3"/>
    <mergeCell ref="G16:H16"/>
    <mergeCell ref="G17:H17"/>
    <mergeCell ref="A1:C1"/>
    <mergeCell ref="E1:H1"/>
    <mergeCell ref="E2:H2"/>
    <mergeCell ref="E3:H3"/>
    <mergeCell ref="E4:H4"/>
  </mergeCells>
  <pageMargins left="0.98425196850393704" right="0.39370078740157483" top="0.78740157480314965" bottom="0.78740157480314965" header="0.31496062992125984" footer="0.31496062992125984"/>
  <pageSetup paperSize="9" scale="70" fitToHeight="0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view="pageBreakPreview" topLeftCell="M16" zoomScale="70" zoomScaleNormal="100" zoomScaleSheetLayoutView="70" workbookViewId="0">
      <selection activeCell="V28" sqref="V28"/>
    </sheetView>
  </sheetViews>
  <sheetFormatPr defaultRowHeight="15"/>
  <cols>
    <col min="1" max="1" width="40" customWidth="1"/>
    <col min="2" max="2" width="6.42578125" bestFit="1" customWidth="1"/>
    <col min="3" max="3" width="14.85546875" customWidth="1"/>
    <col min="4" max="4" width="14.28515625" customWidth="1"/>
    <col min="5" max="10" width="13.42578125" customWidth="1"/>
    <col min="11" max="12" width="14" customWidth="1"/>
    <col min="13" max="14" width="13.42578125" customWidth="1"/>
    <col min="15" max="15" width="6.5703125" customWidth="1"/>
    <col min="16" max="16" width="13.7109375" customWidth="1"/>
    <col min="17" max="17" width="15.28515625" customWidth="1"/>
    <col min="18" max="18" width="14.85546875" customWidth="1"/>
    <col min="19" max="19" width="15.140625" customWidth="1"/>
    <col min="20" max="20" width="14.7109375" customWidth="1"/>
    <col min="21" max="21" width="7.85546875" customWidth="1"/>
    <col min="22" max="22" width="14.28515625" customWidth="1"/>
    <col min="23" max="23" width="15.28515625" customWidth="1"/>
    <col min="24" max="24" width="15.140625" customWidth="1"/>
    <col min="25" max="25" width="15.42578125" customWidth="1"/>
    <col min="26" max="26" width="14.7109375" customWidth="1"/>
    <col min="27" max="27" width="7.85546875" customWidth="1"/>
    <col min="28" max="29" width="14.42578125" customWidth="1"/>
    <col min="30" max="31" width="15.85546875" customWidth="1"/>
    <col min="32" max="32" width="14.42578125" customWidth="1"/>
    <col min="33" max="33" width="5.7109375" bestFit="1" customWidth="1"/>
    <col min="34" max="38" width="14.42578125" customWidth="1"/>
    <col min="39" max="39" width="5.140625" bestFit="1" customWidth="1"/>
    <col min="40" max="40" width="13.42578125" customWidth="1"/>
  </cols>
  <sheetData>
    <row r="1" spans="1:40" ht="15.75">
      <c r="B1" s="69"/>
      <c r="C1" s="261" t="s">
        <v>350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69"/>
      <c r="O1" s="69"/>
      <c r="P1" s="69"/>
    </row>
    <row r="2" spans="1:40">
      <c r="A2" s="47"/>
    </row>
    <row r="3" spans="1:40" ht="39.75" customHeight="1">
      <c r="A3" s="249" t="s">
        <v>351</v>
      </c>
      <c r="B3" s="249" t="s">
        <v>56</v>
      </c>
      <c r="C3" s="249" t="s">
        <v>352</v>
      </c>
      <c r="D3" s="249"/>
      <c r="E3" s="249"/>
      <c r="F3" s="249"/>
      <c r="G3" s="249"/>
      <c r="H3" s="249"/>
      <c r="I3" s="249" t="s">
        <v>353</v>
      </c>
      <c r="J3" s="249"/>
      <c r="K3" s="249" t="s">
        <v>354</v>
      </c>
      <c r="L3" s="249"/>
      <c r="M3" s="249"/>
      <c r="N3" s="249"/>
      <c r="O3" s="249"/>
      <c r="P3" s="249"/>
      <c r="Q3" s="249" t="s">
        <v>374</v>
      </c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 t="s">
        <v>376</v>
      </c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</row>
    <row r="4" spans="1:40" ht="15.75" customHeight="1">
      <c r="A4" s="249"/>
      <c r="B4" s="249"/>
      <c r="C4" s="249" t="s">
        <v>198</v>
      </c>
      <c r="D4" s="249" t="s">
        <v>65</v>
      </c>
      <c r="E4" s="249"/>
      <c r="F4" s="249"/>
      <c r="G4" s="249"/>
      <c r="H4" s="249"/>
      <c r="I4" s="249" t="s">
        <v>65</v>
      </c>
      <c r="J4" s="249"/>
      <c r="K4" s="249" t="s">
        <v>65</v>
      </c>
      <c r="L4" s="249"/>
      <c r="M4" s="249"/>
      <c r="N4" s="249"/>
      <c r="O4" s="249"/>
      <c r="P4" s="249"/>
      <c r="Q4" s="249" t="s">
        <v>65</v>
      </c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 t="s">
        <v>65</v>
      </c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</row>
    <row r="5" spans="1:40" ht="30" customHeight="1">
      <c r="A5" s="249"/>
      <c r="B5" s="249"/>
      <c r="C5" s="249"/>
      <c r="D5" s="249" t="s">
        <v>329</v>
      </c>
      <c r="E5" s="249"/>
      <c r="F5" s="249"/>
      <c r="G5" s="249" t="s">
        <v>355</v>
      </c>
      <c r="H5" s="249" t="s">
        <v>348</v>
      </c>
      <c r="I5" s="249" t="s">
        <v>356</v>
      </c>
      <c r="J5" s="249" t="s">
        <v>372</v>
      </c>
      <c r="K5" s="249" t="s">
        <v>329</v>
      </c>
      <c r="L5" s="249"/>
      <c r="M5" s="249"/>
      <c r="N5" s="249"/>
      <c r="O5" s="249"/>
      <c r="P5" s="249"/>
      <c r="Q5" s="249" t="s">
        <v>355</v>
      </c>
      <c r="R5" s="249"/>
      <c r="S5" s="249"/>
      <c r="T5" s="249"/>
      <c r="U5" s="249"/>
      <c r="V5" s="249"/>
      <c r="W5" s="249" t="s">
        <v>348</v>
      </c>
      <c r="X5" s="249"/>
      <c r="Y5" s="249"/>
      <c r="Z5" s="249"/>
      <c r="AA5" s="249"/>
      <c r="AB5" s="249"/>
      <c r="AC5" s="249" t="s">
        <v>377</v>
      </c>
      <c r="AD5" s="249"/>
      <c r="AE5" s="249"/>
      <c r="AF5" s="249"/>
      <c r="AG5" s="249"/>
      <c r="AH5" s="249"/>
      <c r="AI5" s="249" t="s">
        <v>379</v>
      </c>
      <c r="AJ5" s="249"/>
      <c r="AK5" s="249"/>
      <c r="AL5" s="249"/>
      <c r="AM5" s="249"/>
      <c r="AN5" s="249"/>
    </row>
    <row r="6" spans="1:40" ht="33" customHeight="1">
      <c r="A6" s="249"/>
      <c r="B6" s="249"/>
      <c r="C6" s="249"/>
      <c r="D6" s="249" t="s">
        <v>198</v>
      </c>
      <c r="E6" s="249" t="s">
        <v>357</v>
      </c>
      <c r="F6" s="249"/>
      <c r="G6" s="249"/>
      <c r="H6" s="249"/>
      <c r="I6" s="249"/>
      <c r="J6" s="249"/>
      <c r="K6" s="249" t="s">
        <v>125</v>
      </c>
      <c r="L6" s="249" t="s">
        <v>127</v>
      </c>
      <c r="M6" s="249" t="s">
        <v>128</v>
      </c>
      <c r="N6" s="249"/>
      <c r="O6" s="249" t="s">
        <v>358</v>
      </c>
      <c r="P6" s="249" t="s">
        <v>373</v>
      </c>
      <c r="Q6" s="249" t="s">
        <v>125</v>
      </c>
      <c r="R6" s="249" t="s">
        <v>127</v>
      </c>
      <c r="S6" s="249" t="s">
        <v>128</v>
      </c>
      <c r="T6" s="249"/>
      <c r="U6" s="249" t="s">
        <v>129</v>
      </c>
      <c r="V6" s="249" t="s">
        <v>375</v>
      </c>
      <c r="W6" s="249" t="s">
        <v>125</v>
      </c>
      <c r="X6" s="249" t="s">
        <v>127</v>
      </c>
      <c r="Y6" s="249" t="s">
        <v>128</v>
      </c>
      <c r="Z6" s="249"/>
      <c r="AA6" s="249" t="s">
        <v>129</v>
      </c>
      <c r="AB6" s="249" t="s">
        <v>375</v>
      </c>
      <c r="AC6" s="249" t="s">
        <v>125</v>
      </c>
      <c r="AD6" s="249" t="s">
        <v>127</v>
      </c>
      <c r="AE6" s="249" t="s">
        <v>378</v>
      </c>
      <c r="AF6" s="249"/>
      <c r="AG6" s="249" t="s">
        <v>129</v>
      </c>
      <c r="AH6" s="249" t="s">
        <v>375</v>
      </c>
      <c r="AI6" s="249" t="s">
        <v>125</v>
      </c>
      <c r="AJ6" s="249" t="s">
        <v>127</v>
      </c>
      <c r="AK6" s="249" t="s">
        <v>378</v>
      </c>
      <c r="AL6" s="249"/>
      <c r="AM6" s="249" t="s">
        <v>129</v>
      </c>
      <c r="AN6" s="249" t="s">
        <v>375</v>
      </c>
    </row>
    <row r="7" spans="1:40">
      <c r="A7" s="249"/>
      <c r="B7" s="249"/>
      <c r="C7" s="249"/>
      <c r="D7" s="249"/>
      <c r="E7" s="249" t="s">
        <v>359</v>
      </c>
      <c r="F7" s="249" t="s">
        <v>360</v>
      </c>
      <c r="G7" s="249"/>
      <c r="H7" s="249"/>
      <c r="I7" s="249"/>
      <c r="J7" s="249"/>
      <c r="K7" s="249"/>
      <c r="L7" s="249"/>
      <c r="M7" s="249" t="s">
        <v>65</v>
      </c>
      <c r="N7" s="249"/>
      <c r="O7" s="249"/>
      <c r="P7" s="249"/>
      <c r="Q7" s="249"/>
      <c r="R7" s="249"/>
      <c r="S7" s="249" t="s">
        <v>65</v>
      </c>
      <c r="T7" s="249"/>
      <c r="U7" s="249"/>
      <c r="V7" s="249"/>
      <c r="W7" s="249"/>
      <c r="X7" s="249"/>
      <c r="Y7" s="249" t="s">
        <v>65</v>
      </c>
      <c r="Z7" s="249"/>
      <c r="AA7" s="249"/>
      <c r="AB7" s="249"/>
      <c r="AC7" s="249"/>
      <c r="AD7" s="249"/>
      <c r="AE7" s="249" t="s">
        <v>133</v>
      </c>
      <c r="AF7" s="249" t="s">
        <v>134</v>
      </c>
      <c r="AG7" s="249"/>
      <c r="AH7" s="249"/>
      <c r="AI7" s="249"/>
      <c r="AJ7" s="249"/>
      <c r="AK7" s="249" t="s">
        <v>133</v>
      </c>
      <c r="AL7" s="249" t="s">
        <v>134</v>
      </c>
      <c r="AM7" s="249"/>
      <c r="AN7" s="249"/>
    </row>
    <row r="8" spans="1:40" ht="81.75" customHeight="1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18" t="s">
        <v>133</v>
      </c>
      <c r="N8" s="18" t="s">
        <v>134</v>
      </c>
      <c r="O8" s="249"/>
      <c r="P8" s="249"/>
      <c r="Q8" s="249"/>
      <c r="R8" s="249"/>
      <c r="S8" s="18" t="s">
        <v>133</v>
      </c>
      <c r="T8" s="18" t="s">
        <v>134</v>
      </c>
      <c r="U8" s="249"/>
      <c r="V8" s="249"/>
      <c r="W8" s="249"/>
      <c r="X8" s="249"/>
      <c r="Y8" s="18" t="s">
        <v>133</v>
      </c>
      <c r="Z8" s="18" t="s">
        <v>134</v>
      </c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</row>
    <row r="9" spans="1:40" s="21" customFormat="1" ht="12.7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  <c r="Y9" s="18">
        <v>25</v>
      </c>
      <c r="Z9" s="18">
        <v>26</v>
      </c>
      <c r="AA9" s="18">
        <v>27</v>
      </c>
      <c r="AB9" s="18">
        <v>28</v>
      </c>
      <c r="AC9" s="18">
        <v>29</v>
      </c>
      <c r="AD9" s="18">
        <v>30</v>
      </c>
      <c r="AE9" s="18">
        <v>31</v>
      </c>
      <c r="AF9" s="18">
        <v>32</v>
      </c>
      <c r="AG9" s="18">
        <v>33</v>
      </c>
      <c r="AH9" s="18">
        <v>34</v>
      </c>
      <c r="AI9" s="18">
        <v>35</v>
      </c>
      <c r="AJ9" s="18">
        <v>36</v>
      </c>
      <c r="AK9" s="18">
        <v>37</v>
      </c>
      <c r="AL9" s="18">
        <v>38</v>
      </c>
      <c r="AM9" s="18">
        <v>39</v>
      </c>
      <c r="AN9" s="18">
        <v>40</v>
      </c>
    </row>
    <row r="10" spans="1:40">
      <c r="A10" s="41" t="s">
        <v>361</v>
      </c>
      <c r="B10" s="18">
        <v>1000</v>
      </c>
      <c r="C10" s="66">
        <f>D10+G10+H10</f>
        <v>30794512</v>
      </c>
      <c r="D10" s="66">
        <f>SUM(E10:F10)</f>
        <v>29754012</v>
      </c>
      <c r="E10" s="66">
        <v>29754012</v>
      </c>
      <c r="F10" s="66"/>
      <c r="G10" s="66"/>
      <c r="H10" s="66">
        <v>1040500</v>
      </c>
      <c r="I10" s="66"/>
      <c r="J10" s="66"/>
      <c r="K10" s="66">
        <v>28531035.190000001</v>
      </c>
      <c r="L10" s="66">
        <f>L11</f>
        <v>1222964.81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>
        <v>1040500</v>
      </c>
      <c r="X10" s="66"/>
      <c r="Y10" s="66"/>
      <c r="Z10" s="66"/>
      <c r="AA10" s="66"/>
      <c r="AB10" s="66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</row>
    <row r="11" spans="1:40" ht="15.75">
      <c r="A11" s="41" t="s">
        <v>333</v>
      </c>
      <c r="B11" s="18">
        <v>1100</v>
      </c>
      <c r="C11" s="66">
        <f t="shared" ref="C11:C24" si="0">D11+G11+H11</f>
        <v>24835812</v>
      </c>
      <c r="D11" s="66">
        <f t="shared" ref="D11:D24" si="1">SUM(E11:F11)</f>
        <v>24835812</v>
      </c>
      <c r="E11" s="66">
        <f>E12</f>
        <v>24835812</v>
      </c>
      <c r="F11" s="66"/>
      <c r="G11" s="66"/>
      <c r="H11" s="66"/>
      <c r="I11" s="66"/>
      <c r="J11" s="66"/>
      <c r="K11" s="66">
        <f>K12</f>
        <v>23612835.190000001</v>
      </c>
      <c r="L11" s="66">
        <f>L12</f>
        <v>1222964.81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</row>
    <row r="12" spans="1:40">
      <c r="A12" s="41" t="s">
        <v>693</v>
      </c>
      <c r="B12" s="18"/>
      <c r="C12" s="66">
        <f t="shared" si="0"/>
        <v>25868212</v>
      </c>
      <c r="D12" s="66">
        <f t="shared" si="1"/>
        <v>24835812</v>
      </c>
      <c r="E12" s="66">
        <v>24835812</v>
      </c>
      <c r="F12" s="66"/>
      <c r="G12" s="66"/>
      <c r="H12" s="66">
        <v>1032400</v>
      </c>
      <c r="I12" s="66"/>
      <c r="J12" s="66"/>
      <c r="K12" s="66">
        <v>23612835.190000001</v>
      </c>
      <c r="L12" s="66">
        <v>1222964.81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>
        <v>1032400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3" spans="1:40">
      <c r="A13" s="41"/>
      <c r="B13" s="18"/>
      <c r="C13" s="66">
        <f t="shared" si="0"/>
        <v>0</v>
      </c>
      <c r="D13" s="66">
        <f t="shared" si="1"/>
        <v>0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</row>
    <row r="14" spans="1:40">
      <c r="A14" s="41"/>
      <c r="B14" s="41"/>
      <c r="C14" s="66">
        <f t="shared" si="0"/>
        <v>0</v>
      </c>
      <c r="D14" s="66">
        <f t="shared" si="1"/>
        <v>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</row>
    <row r="15" spans="1:40">
      <c r="A15" s="41" t="s">
        <v>362</v>
      </c>
      <c r="B15" s="18">
        <v>2000</v>
      </c>
      <c r="C15" s="66">
        <f t="shared" si="0"/>
        <v>3106500.41</v>
      </c>
      <c r="D15" s="66">
        <f t="shared" si="1"/>
        <v>2551000.41</v>
      </c>
      <c r="E15" s="66">
        <v>2551000.41</v>
      </c>
      <c r="F15" s="66"/>
      <c r="G15" s="66"/>
      <c r="H15" s="66">
        <v>555500</v>
      </c>
      <c r="I15" s="66"/>
      <c r="J15" s="66"/>
      <c r="K15" s="66">
        <v>2551014.41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>
        <v>555500</v>
      </c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</row>
    <row r="16" spans="1:40">
      <c r="A16" s="41" t="s">
        <v>335</v>
      </c>
      <c r="B16" s="18">
        <v>2100</v>
      </c>
      <c r="C16" s="66">
        <f t="shared" si="0"/>
        <v>0</v>
      </c>
      <c r="D16" s="66">
        <f t="shared" si="1"/>
        <v>0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</row>
    <row r="17" spans="1:40">
      <c r="A17" s="41"/>
      <c r="B17" s="18"/>
      <c r="C17" s="66">
        <f t="shared" si="0"/>
        <v>0</v>
      </c>
      <c r="D17" s="66">
        <f t="shared" si="1"/>
        <v>0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</row>
    <row r="18" spans="1:40">
      <c r="A18" s="41"/>
      <c r="B18" s="18"/>
      <c r="C18" s="66">
        <f t="shared" si="0"/>
        <v>0</v>
      </c>
      <c r="D18" s="66">
        <f t="shared" si="1"/>
        <v>0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</row>
    <row r="19" spans="1:40">
      <c r="A19" s="41"/>
      <c r="B19" s="41"/>
      <c r="C19" s="66">
        <f t="shared" si="0"/>
        <v>0</v>
      </c>
      <c r="D19" s="66">
        <f t="shared" si="1"/>
        <v>0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</row>
    <row r="20" spans="1:40" ht="28.5">
      <c r="A20" s="41" t="s">
        <v>363</v>
      </c>
      <c r="B20" s="18">
        <v>3000</v>
      </c>
      <c r="C20" s="66">
        <f t="shared" si="0"/>
        <v>2843000.41</v>
      </c>
      <c r="D20" s="66">
        <f t="shared" si="1"/>
        <v>2843000.41</v>
      </c>
      <c r="E20" s="66">
        <v>2843000.41</v>
      </c>
      <c r="F20" s="66"/>
      <c r="G20" s="66"/>
      <c r="H20" s="66"/>
      <c r="I20" s="66"/>
      <c r="J20" s="66"/>
      <c r="K20" s="66">
        <v>2843081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</row>
    <row r="21" spans="1:40">
      <c r="A21" s="41" t="s">
        <v>335</v>
      </c>
      <c r="B21" s="18">
        <v>3100</v>
      </c>
      <c r="C21" s="66">
        <f t="shared" si="0"/>
        <v>0</v>
      </c>
      <c r="D21" s="66">
        <f t="shared" si="1"/>
        <v>0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</row>
    <row r="22" spans="1:40">
      <c r="A22" s="41" t="s">
        <v>718</v>
      </c>
      <c r="B22" s="18"/>
      <c r="C22" s="66">
        <f t="shared" si="0"/>
        <v>828300</v>
      </c>
      <c r="D22" s="66">
        <f t="shared" si="1"/>
        <v>828300</v>
      </c>
      <c r="E22" s="66">
        <v>828300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</row>
    <row r="23" spans="1:40">
      <c r="A23" s="41" t="s">
        <v>719</v>
      </c>
      <c r="B23" s="18"/>
      <c r="C23" s="66">
        <f t="shared" si="0"/>
        <v>2014700.32</v>
      </c>
      <c r="D23" s="66">
        <f t="shared" si="1"/>
        <v>2014700.32</v>
      </c>
      <c r="E23" s="66">
        <v>2014700.32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</row>
    <row r="24" spans="1:40">
      <c r="A24" s="41"/>
      <c r="B24" s="41"/>
      <c r="C24" s="66">
        <f t="shared" si="0"/>
        <v>0</v>
      </c>
      <c r="D24" s="66">
        <f t="shared" si="1"/>
        <v>0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</row>
    <row r="25" spans="1:40">
      <c r="A25" s="28" t="s">
        <v>92</v>
      </c>
      <c r="B25" s="18">
        <v>9000</v>
      </c>
      <c r="C25" s="24">
        <f>C10+C15+C20</f>
        <v>36744012.819999993</v>
      </c>
      <c r="D25" s="24">
        <f t="shared" ref="D25:AN25" si="2">D10+D15+D20</f>
        <v>35148012.82</v>
      </c>
      <c r="E25" s="24">
        <f t="shared" si="2"/>
        <v>35148012.82</v>
      </c>
      <c r="F25" s="24">
        <f t="shared" si="2"/>
        <v>0</v>
      </c>
      <c r="G25" s="24">
        <f t="shared" si="2"/>
        <v>0</v>
      </c>
      <c r="H25" s="24">
        <f t="shared" si="2"/>
        <v>1596000</v>
      </c>
      <c r="I25" s="24">
        <f t="shared" si="2"/>
        <v>0</v>
      </c>
      <c r="J25" s="24">
        <f t="shared" si="2"/>
        <v>0</v>
      </c>
      <c r="K25" s="24">
        <f t="shared" si="2"/>
        <v>33925130.600000001</v>
      </c>
      <c r="L25" s="24">
        <f t="shared" si="2"/>
        <v>1222964.81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24">
        <f t="shared" si="2"/>
        <v>0</v>
      </c>
      <c r="R25" s="24">
        <f t="shared" si="2"/>
        <v>0</v>
      </c>
      <c r="S25" s="24">
        <f t="shared" si="2"/>
        <v>0</v>
      </c>
      <c r="T25" s="24">
        <f t="shared" si="2"/>
        <v>0</v>
      </c>
      <c r="U25" s="24">
        <f t="shared" si="2"/>
        <v>0</v>
      </c>
      <c r="V25" s="24">
        <f t="shared" si="2"/>
        <v>0</v>
      </c>
      <c r="W25" s="24">
        <f t="shared" si="2"/>
        <v>1596000</v>
      </c>
      <c r="X25" s="24">
        <f t="shared" si="2"/>
        <v>0</v>
      </c>
      <c r="Y25" s="24">
        <f t="shared" si="2"/>
        <v>0</v>
      </c>
      <c r="Z25" s="24">
        <f t="shared" si="2"/>
        <v>0</v>
      </c>
      <c r="AA25" s="24">
        <f t="shared" si="2"/>
        <v>0</v>
      </c>
      <c r="AB25" s="24">
        <f t="shared" si="2"/>
        <v>0</v>
      </c>
      <c r="AC25" s="24">
        <f t="shared" si="2"/>
        <v>0</v>
      </c>
      <c r="AD25" s="24">
        <f t="shared" si="2"/>
        <v>0</v>
      </c>
      <c r="AE25" s="24">
        <f t="shared" si="2"/>
        <v>0</v>
      </c>
      <c r="AF25" s="24">
        <f t="shared" si="2"/>
        <v>0</v>
      </c>
      <c r="AG25" s="24">
        <f t="shared" si="2"/>
        <v>0</v>
      </c>
      <c r="AH25" s="24">
        <f t="shared" si="2"/>
        <v>0</v>
      </c>
      <c r="AI25" s="24">
        <f t="shared" si="2"/>
        <v>0</v>
      </c>
      <c r="AJ25" s="24">
        <f t="shared" si="2"/>
        <v>0</v>
      </c>
      <c r="AK25" s="24">
        <f t="shared" si="2"/>
        <v>0</v>
      </c>
      <c r="AL25" s="24">
        <f t="shared" si="2"/>
        <v>0</v>
      </c>
      <c r="AM25" s="24">
        <f t="shared" si="2"/>
        <v>0</v>
      </c>
      <c r="AN25" s="24">
        <f t="shared" si="2"/>
        <v>0</v>
      </c>
    </row>
    <row r="26" spans="1:40">
      <c r="A26" s="47"/>
      <c r="C26" t="s">
        <v>364</v>
      </c>
    </row>
    <row r="27" spans="1:40" ht="37.5" customHeight="1">
      <c r="B27" s="73"/>
      <c r="C27" s="282" t="s">
        <v>365</v>
      </c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73"/>
      <c r="P27" s="73"/>
      <c r="AD27" s="283" t="s">
        <v>165</v>
      </c>
      <c r="AE27" s="283"/>
      <c r="AF27" s="74"/>
      <c r="AG27" s="74"/>
      <c r="AH27" s="74"/>
      <c r="AI27" s="74"/>
      <c r="AJ27" s="74"/>
      <c r="AK27" s="74"/>
      <c r="AL27" s="74"/>
      <c r="AM27" s="74"/>
    </row>
    <row r="28" spans="1:40" ht="42.75" customHeight="1">
      <c r="B28" s="73"/>
      <c r="C28" s="282" t="s">
        <v>366</v>
      </c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73"/>
      <c r="P28" s="73"/>
      <c r="AD28" s="284" t="s">
        <v>429</v>
      </c>
      <c r="AE28" s="284"/>
      <c r="AF28" s="257" t="s">
        <v>663</v>
      </c>
      <c r="AG28" s="257"/>
      <c r="AH28" s="74"/>
      <c r="AI28" s="257"/>
      <c r="AJ28" s="257"/>
      <c r="AK28" s="74"/>
      <c r="AL28" s="257" t="s">
        <v>690</v>
      </c>
      <c r="AM28" s="257"/>
    </row>
    <row r="29" spans="1:40" ht="20.25" customHeight="1">
      <c r="B29" s="73"/>
      <c r="C29" s="282" t="s">
        <v>367</v>
      </c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73"/>
      <c r="P29" s="73"/>
      <c r="AD29" s="79" t="s">
        <v>430</v>
      </c>
      <c r="AE29" s="74"/>
      <c r="AF29" s="255" t="s">
        <v>431</v>
      </c>
      <c r="AG29" s="255"/>
      <c r="AH29" s="92"/>
      <c r="AI29" s="255" t="s">
        <v>432</v>
      </c>
      <c r="AJ29" s="255"/>
      <c r="AK29" s="92"/>
      <c r="AL29" s="255" t="s">
        <v>433</v>
      </c>
      <c r="AM29" s="255"/>
    </row>
    <row r="30" spans="1:40" ht="16.5" customHeight="1">
      <c r="B30" s="73"/>
      <c r="C30" s="282" t="s">
        <v>368</v>
      </c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73"/>
      <c r="P30" s="73"/>
      <c r="AD30" s="79"/>
      <c r="AE30" s="74"/>
      <c r="AF30" s="92"/>
      <c r="AG30" s="92"/>
      <c r="AH30" s="92"/>
      <c r="AI30" s="92"/>
      <c r="AJ30" s="92"/>
      <c r="AK30" s="92"/>
      <c r="AL30" s="92"/>
      <c r="AM30" s="92"/>
    </row>
    <row r="31" spans="1:40" ht="29.25" customHeight="1">
      <c r="B31" s="73"/>
      <c r="C31" s="282" t="s">
        <v>369</v>
      </c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73"/>
      <c r="P31" s="73"/>
      <c r="AD31" s="256" t="s">
        <v>434</v>
      </c>
      <c r="AE31" s="256"/>
      <c r="AF31" s="257" t="s">
        <v>696</v>
      </c>
      <c r="AG31" s="257"/>
      <c r="AH31" s="74"/>
      <c r="AI31" s="257" t="s">
        <v>697</v>
      </c>
      <c r="AJ31" s="257"/>
      <c r="AK31" s="74"/>
      <c r="AL31" s="257">
        <v>510558</v>
      </c>
      <c r="AM31" s="257"/>
    </row>
    <row r="32" spans="1:40" ht="30.75" customHeight="1">
      <c r="B32" s="73"/>
      <c r="C32" s="282" t="s">
        <v>370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73"/>
      <c r="P32" s="73"/>
      <c r="AD32" s="79"/>
      <c r="AE32" s="74"/>
      <c r="AF32" s="255" t="s">
        <v>431</v>
      </c>
      <c r="AG32" s="255"/>
      <c r="AH32" s="92"/>
      <c r="AI32" s="255" t="s">
        <v>435</v>
      </c>
      <c r="AJ32" s="255"/>
      <c r="AK32" s="92"/>
      <c r="AL32" s="255" t="s">
        <v>436</v>
      </c>
      <c r="AM32" s="255"/>
    </row>
    <row r="33" spans="2:38" ht="26.25" customHeight="1">
      <c r="B33" s="73"/>
      <c r="C33" s="282" t="s">
        <v>371</v>
      </c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73"/>
      <c r="P33" s="73"/>
      <c r="AD33" s="285" t="s">
        <v>720</v>
      </c>
      <c r="AE33" s="285"/>
      <c r="AF33" s="285"/>
      <c r="AG33" s="74"/>
      <c r="AH33" s="74"/>
      <c r="AI33" s="74"/>
      <c r="AJ33" s="74"/>
      <c r="AK33" s="74"/>
      <c r="AL33" s="74"/>
    </row>
  </sheetData>
  <mergeCells count="83">
    <mergeCell ref="A3:A8"/>
    <mergeCell ref="B3:B8"/>
    <mergeCell ref="C3:H3"/>
    <mergeCell ref="D6:D8"/>
    <mergeCell ref="E6:F6"/>
    <mergeCell ref="G5:G8"/>
    <mergeCell ref="H5:H8"/>
    <mergeCell ref="F7:F8"/>
    <mergeCell ref="I5:I8"/>
    <mergeCell ref="K5:P5"/>
    <mergeCell ref="O6:O8"/>
    <mergeCell ref="AK7:AK8"/>
    <mergeCell ref="AL7:AL8"/>
    <mergeCell ref="W5:AB5"/>
    <mergeCell ref="Q6:Q8"/>
    <mergeCell ref="R6:R8"/>
    <mergeCell ref="S6:T6"/>
    <mergeCell ref="U6:U8"/>
    <mergeCell ref="W6:W8"/>
    <mergeCell ref="X6:X8"/>
    <mergeCell ref="Y6:Z6"/>
    <mergeCell ref="AA6:AA8"/>
    <mergeCell ref="AB6:AB8"/>
    <mergeCell ref="S7:T7"/>
    <mergeCell ref="AC4:AN4"/>
    <mergeCell ref="AI5:AN5"/>
    <mergeCell ref="AC5:AH5"/>
    <mergeCell ref="AC6:AC8"/>
    <mergeCell ref="AD6:AD8"/>
    <mergeCell ref="AE6:AF6"/>
    <mergeCell ref="AE7:AE8"/>
    <mergeCell ref="AF7:AF8"/>
    <mergeCell ref="AM6:AM8"/>
    <mergeCell ref="AN6:AN8"/>
    <mergeCell ref="AI6:AI8"/>
    <mergeCell ref="AJ6:AJ8"/>
    <mergeCell ref="AK6:AL6"/>
    <mergeCell ref="AG6:AG8"/>
    <mergeCell ref="AH6:AH8"/>
    <mergeCell ref="M7:N7"/>
    <mergeCell ref="J5:J8"/>
    <mergeCell ref="Q3:AB3"/>
    <mergeCell ref="Q4:AB4"/>
    <mergeCell ref="Q5:V5"/>
    <mergeCell ref="K6:K8"/>
    <mergeCell ref="L6:L8"/>
    <mergeCell ref="M6:N6"/>
    <mergeCell ref="P6:P8"/>
    <mergeCell ref="Y7:Z7"/>
    <mergeCell ref="V6:V8"/>
    <mergeCell ref="AC3:AN3"/>
    <mergeCell ref="AI28:AJ28"/>
    <mergeCell ref="AI29:AJ29"/>
    <mergeCell ref="AL28:AM28"/>
    <mergeCell ref="C1:M1"/>
    <mergeCell ref="C27:N27"/>
    <mergeCell ref="C28:N28"/>
    <mergeCell ref="C29:N29"/>
    <mergeCell ref="I3:J3"/>
    <mergeCell ref="K3:P3"/>
    <mergeCell ref="C4:C8"/>
    <mergeCell ref="D4:H4"/>
    <mergeCell ref="I4:J4"/>
    <mergeCell ref="K4:P4"/>
    <mergeCell ref="D5:F5"/>
    <mergeCell ref="E7:E8"/>
    <mergeCell ref="AD27:AE27"/>
    <mergeCell ref="AD28:AE28"/>
    <mergeCell ref="AD31:AE31"/>
    <mergeCell ref="AD33:AF33"/>
    <mergeCell ref="C31:N31"/>
    <mergeCell ref="AF29:AG29"/>
    <mergeCell ref="AF28:AG28"/>
    <mergeCell ref="AF32:AG32"/>
    <mergeCell ref="AF31:AG31"/>
    <mergeCell ref="C30:N30"/>
    <mergeCell ref="AL29:AM29"/>
    <mergeCell ref="AI31:AJ31"/>
    <mergeCell ref="AL31:AM31"/>
    <mergeCell ref="C32:N32"/>
    <mergeCell ref="C33:N33"/>
    <mergeCell ref="AI32:AJ32"/>
    <mergeCell ref="AL32:AM32"/>
  </mergeCells>
  <pageMargins left="0.39370078740157483" right="0.39370078740157483" top="0.78740157480314965" bottom="0.39370078740157483" header="0.31496062992125984" footer="0.31496062992125984"/>
  <pageSetup paperSize="9" scale="59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9"/>
  <sheetViews>
    <sheetView topLeftCell="A16" zoomScaleNormal="100" workbookViewId="0">
      <selection activeCell="L30" sqref="L30"/>
    </sheetView>
  </sheetViews>
  <sheetFormatPr defaultRowHeight="15"/>
  <cols>
    <col min="1" max="1" width="35.42578125" customWidth="1"/>
    <col min="2" max="2" width="18.42578125" customWidth="1"/>
    <col min="3" max="3" width="24.28515625" customWidth="1"/>
    <col min="4" max="4" width="10.5703125" customWidth="1"/>
    <col min="5" max="5" width="11.85546875" customWidth="1"/>
    <col min="6" max="6" width="17.140625" customWidth="1"/>
    <col min="7" max="7" width="16.7109375" customWidth="1"/>
  </cols>
  <sheetData>
    <row r="1" spans="1:7">
      <c r="E1" s="247" t="s">
        <v>380</v>
      </c>
      <c r="F1" s="247"/>
      <c r="G1" s="247"/>
    </row>
    <row r="2" spans="1:7" ht="54" customHeight="1">
      <c r="D2" s="271" t="s">
        <v>50</v>
      </c>
      <c r="E2" s="271"/>
      <c r="F2" s="271"/>
      <c r="G2" s="271"/>
    </row>
    <row r="3" spans="1:7">
      <c r="A3" s="61"/>
    </row>
    <row r="4" spans="1:7">
      <c r="A4" s="53"/>
    </row>
    <row r="5" spans="1:7" ht="16.5">
      <c r="A5" s="260" t="s">
        <v>381</v>
      </c>
      <c r="B5" s="260"/>
      <c r="C5" s="260"/>
      <c r="D5" s="260"/>
      <c r="E5" s="260"/>
      <c r="F5" s="260"/>
      <c r="G5" s="260"/>
    </row>
    <row r="6" spans="1:7">
      <c r="A6" s="12"/>
    </row>
    <row r="7" spans="1:7" ht="15.75">
      <c r="B7" s="67"/>
      <c r="C7" s="246" t="s">
        <v>695</v>
      </c>
      <c r="D7" s="246"/>
      <c r="E7" s="67"/>
      <c r="G7" s="17" t="s">
        <v>7</v>
      </c>
    </row>
    <row r="8" spans="1:7" ht="15.75">
      <c r="A8" s="27"/>
      <c r="B8" s="27"/>
      <c r="F8" s="16" t="s">
        <v>8</v>
      </c>
      <c r="G8" s="143"/>
    </row>
    <row r="9" spans="1:7" ht="15.75">
      <c r="A9" s="27"/>
      <c r="B9" s="27"/>
      <c r="E9" s="262" t="s">
        <v>9</v>
      </c>
      <c r="F9" s="263"/>
      <c r="G9" s="143"/>
    </row>
    <row r="10" spans="1:7" ht="15.75">
      <c r="A10" s="27"/>
      <c r="B10" s="27"/>
      <c r="F10" s="16" t="s">
        <v>10</v>
      </c>
      <c r="G10" s="143">
        <v>2128019707</v>
      </c>
    </row>
    <row r="11" spans="1:7" ht="63.75" customHeight="1">
      <c r="A11" s="13" t="s">
        <v>11</v>
      </c>
      <c r="B11" s="253" t="s">
        <v>714</v>
      </c>
      <c r="C11" s="253"/>
      <c r="D11" s="253"/>
      <c r="E11" s="253"/>
      <c r="F11" s="16" t="s">
        <v>12</v>
      </c>
      <c r="G11" s="143">
        <v>213001001</v>
      </c>
    </row>
    <row r="12" spans="1:7" ht="31.5">
      <c r="A12" s="13" t="s">
        <v>14</v>
      </c>
      <c r="B12" s="286" t="s">
        <v>709</v>
      </c>
      <c r="C12" s="286"/>
      <c r="D12" s="286"/>
      <c r="E12" s="286"/>
      <c r="F12" s="16" t="s">
        <v>189</v>
      </c>
      <c r="G12" s="143"/>
    </row>
    <row r="13" spans="1:7" ht="15.75">
      <c r="A13" s="13" t="s">
        <v>15</v>
      </c>
      <c r="B13" s="286" t="s">
        <v>646</v>
      </c>
      <c r="C13" s="286"/>
      <c r="D13" s="286"/>
      <c r="E13" s="286"/>
      <c r="F13" s="16" t="s">
        <v>16</v>
      </c>
      <c r="G13" s="143">
        <v>97701000000</v>
      </c>
    </row>
    <row r="14" spans="1:7" ht="15.75">
      <c r="A14" s="13" t="s">
        <v>17</v>
      </c>
      <c r="B14" s="27"/>
      <c r="F14" s="27"/>
      <c r="G14" s="40"/>
    </row>
    <row r="15" spans="1:7">
      <c r="A15" s="12"/>
    </row>
    <row r="16" spans="1:7" ht="19.5" customHeight="1">
      <c r="A16" s="249" t="s">
        <v>382</v>
      </c>
      <c r="B16" s="249" t="s">
        <v>393</v>
      </c>
      <c r="C16" s="249" t="s">
        <v>383</v>
      </c>
      <c r="D16" s="249"/>
      <c r="E16" s="249"/>
      <c r="F16" s="249" t="s">
        <v>384</v>
      </c>
      <c r="G16" s="249" t="s">
        <v>385</v>
      </c>
    </row>
    <row r="17" spans="1:12" ht="33" customHeight="1">
      <c r="A17" s="249"/>
      <c r="B17" s="249"/>
      <c r="C17" s="18" t="s">
        <v>386</v>
      </c>
      <c r="D17" s="18" t="s">
        <v>199</v>
      </c>
      <c r="E17" s="18" t="s">
        <v>200</v>
      </c>
      <c r="F17" s="249"/>
      <c r="G17" s="249"/>
    </row>
    <row r="18" spans="1:12" s="21" customFormat="1" ht="11.25">
      <c r="A18" s="20">
        <v>1</v>
      </c>
      <c r="B18" s="20">
        <v>2</v>
      </c>
      <c r="C18" s="20">
        <v>3</v>
      </c>
      <c r="D18" s="20">
        <v>4</v>
      </c>
      <c r="E18" s="20">
        <v>5</v>
      </c>
      <c r="F18" s="20">
        <v>6</v>
      </c>
      <c r="G18" s="20">
        <v>7</v>
      </c>
    </row>
    <row r="19" spans="1:12" ht="25.5">
      <c r="A19" s="41" t="s">
        <v>387</v>
      </c>
      <c r="B19" s="18" t="s">
        <v>93</v>
      </c>
      <c r="C19" s="18" t="s">
        <v>93</v>
      </c>
      <c r="D19" s="18" t="s">
        <v>93</v>
      </c>
      <c r="E19" s="18" t="s">
        <v>93</v>
      </c>
      <c r="F19" s="18" t="s">
        <v>93</v>
      </c>
      <c r="G19" s="18" t="s">
        <v>93</v>
      </c>
    </row>
    <row r="20" spans="1:12">
      <c r="A20" s="41"/>
      <c r="B20" s="18"/>
      <c r="C20" s="18"/>
      <c r="D20" s="52"/>
      <c r="E20" s="18"/>
      <c r="F20" s="66"/>
      <c r="G20" s="66"/>
    </row>
    <row r="21" spans="1:12">
      <c r="A21" s="41"/>
      <c r="B21" s="18"/>
      <c r="C21" s="18"/>
      <c r="D21" s="52"/>
      <c r="E21" s="18"/>
      <c r="F21" s="66"/>
      <c r="G21" s="66"/>
    </row>
    <row r="22" spans="1:12">
      <c r="A22" s="41"/>
      <c r="B22" s="18"/>
      <c r="C22" s="18"/>
      <c r="D22" s="52"/>
      <c r="E22" s="18"/>
      <c r="F22" s="66"/>
      <c r="G22" s="66"/>
    </row>
    <row r="23" spans="1:12">
      <c r="A23" s="142" t="s">
        <v>388</v>
      </c>
      <c r="B23" s="18"/>
      <c r="C23" s="18"/>
      <c r="D23" s="18"/>
      <c r="E23" s="18"/>
      <c r="F23" s="66"/>
      <c r="G23" s="66"/>
    </row>
    <row r="24" spans="1:12" ht="25.5">
      <c r="A24" s="41" t="s">
        <v>389</v>
      </c>
      <c r="B24" s="18" t="s">
        <v>93</v>
      </c>
      <c r="C24" s="18" t="s">
        <v>93</v>
      </c>
      <c r="D24" s="18" t="s">
        <v>93</v>
      </c>
      <c r="E24" s="18" t="s">
        <v>93</v>
      </c>
      <c r="F24" s="18" t="s">
        <v>93</v>
      </c>
      <c r="G24" s="18" t="s">
        <v>93</v>
      </c>
    </row>
    <row r="25" spans="1:12">
      <c r="A25" s="41"/>
      <c r="B25" s="18"/>
      <c r="C25" s="18"/>
      <c r="D25" s="52"/>
      <c r="E25" s="18"/>
      <c r="F25" s="66"/>
      <c r="G25" s="66"/>
    </row>
    <row r="26" spans="1:12">
      <c r="A26" s="41"/>
      <c r="B26" s="18"/>
      <c r="C26" s="18"/>
      <c r="D26" s="52"/>
      <c r="E26" s="18"/>
      <c r="F26" s="66"/>
      <c r="G26" s="66"/>
    </row>
    <row r="27" spans="1:12">
      <c r="A27" s="41"/>
      <c r="B27" s="18"/>
      <c r="C27" s="18"/>
      <c r="D27" s="52"/>
      <c r="E27" s="18"/>
      <c r="F27" s="66"/>
      <c r="G27" s="66"/>
    </row>
    <row r="28" spans="1:12">
      <c r="A28" s="142" t="s">
        <v>388</v>
      </c>
      <c r="B28" s="18"/>
      <c r="C28" s="18"/>
      <c r="D28" s="18"/>
      <c r="E28" s="18"/>
      <c r="F28" s="66"/>
      <c r="G28" s="66"/>
    </row>
    <row r="29" spans="1:12">
      <c r="A29" s="22" t="s">
        <v>92</v>
      </c>
      <c r="B29" s="25" t="s">
        <v>93</v>
      </c>
      <c r="C29" s="25" t="s">
        <v>93</v>
      </c>
      <c r="D29" s="25" t="s">
        <v>93</v>
      </c>
      <c r="E29" s="25" t="s">
        <v>93</v>
      </c>
      <c r="F29" s="25" t="s">
        <v>93</v>
      </c>
      <c r="G29" s="25" t="s">
        <v>93</v>
      </c>
    </row>
    <row r="30" spans="1:12">
      <c r="A30" s="12"/>
    </row>
    <row r="31" spans="1:12" ht="31.5">
      <c r="A31" s="33" t="s">
        <v>184</v>
      </c>
      <c r="B31" s="226" t="s">
        <v>663</v>
      </c>
      <c r="C31" s="226"/>
      <c r="D31" s="1"/>
      <c r="E31" s="145"/>
      <c r="G31" s="145" t="s">
        <v>664</v>
      </c>
      <c r="L31" s="1"/>
    </row>
    <row r="32" spans="1:12" ht="15.75">
      <c r="A32" s="33"/>
      <c r="B32" s="228" t="s">
        <v>1</v>
      </c>
      <c r="C32" s="228"/>
      <c r="D32" s="45"/>
      <c r="E32" s="115" t="s">
        <v>26</v>
      </c>
      <c r="G32" s="115" t="s">
        <v>18</v>
      </c>
      <c r="L32" s="1"/>
    </row>
    <row r="33" spans="1:12" ht="21" customHeight="1">
      <c r="A33" s="10" t="s">
        <v>19</v>
      </c>
      <c r="B33" s="226" t="s">
        <v>696</v>
      </c>
      <c r="C33" s="226"/>
      <c r="D33" s="1"/>
      <c r="E33" s="145" t="s">
        <v>697</v>
      </c>
      <c r="G33" s="144">
        <v>510558</v>
      </c>
      <c r="L33" s="1"/>
    </row>
    <row r="34" spans="1:12">
      <c r="A34" s="1"/>
      <c r="B34" s="228" t="s">
        <v>1</v>
      </c>
      <c r="C34" s="228"/>
      <c r="D34" s="45"/>
      <c r="E34" s="115" t="s">
        <v>185</v>
      </c>
      <c r="G34" s="115" t="s">
        <v>20</v>
      </c>
      <c r="L34" s="1"/>
    </row>
    <row r="35" spans="1:12" ht="15.75" customHeight="1">
      <c r="A35" s="146" t="s">
        <v>720</v>
      </c>
    </row>
    <row r="36" spans="1:12">
      <c r="A36" s="12"/>
    </row>
    <row r="37" spans="1:12">
      <c r="A37" s="63" t="s">
        <v>390</v>
      </c>
    </row>
    <row r="38" spans="1:12">
      <c r="A38" s="282" t="s">
        <v>391</v>
      </c>
      <c r="B38" s="282"/>
      <c r="C38" s="282"/>
      <c r="D38" s="282"/>
      <c r="E38" s="282"/>
      <c r="F38" s="282"/>
      <c r="G38" s="282"/>
    </row>
    <row r="39" spans="1:12">
      <c r="A39" s="282" t="s">
        <v>392</v>
      </c>
      <c r="B39" s="282"/>
      <c r="C39" s="282"/>
      <c r="D39" s="282"/>
      <c r="E39" s="282"/>
      <c r="F39" s="282"/>
      <c r="G39" s="282"/>
    </row>
  </sheetData>
  <mergeCells count="19">
    <mergeCell ref="A38:G38"/>
    <mergeCell ref="A39:G39"/>
    <mergeCell ref="A16:A17"/>
    <mergeCell ref="B16:B17"/>
    <mergeCell ref="C16:E16"/>
    <mergeCell ref="F16:F17"/>
    <mergeCell ref="G16:G17"/>
    <mergeCell ref="B31:C31"/>
    <mergeCell ref="B33:C33"/>
    <mergeCell ref="B32:C32"/>
    <mergeCell ref="B34:C34"/>
    <mergeCell ref="B13:E13"/>
    <mergeCell ref="E1:G1"/>
    <mergeCell ref="D2:G2"/>
    <mergeCell ref="A5:G5"/>
    <mergeCell ref="C7:D7"/>
    <mergeCell ref="E9:F9"/>
    <mergeCell ref="B11:E11"/>
    <mergeCell ref="B12:E12"/>
  </mergeCells>
  <printOptions horizontalCentered="1"/>
  <pageMargins left="0.78740157480314965" right="0.39370078740157483" top="0.78740157480314965" bottom="0.59055118110236227" header="0.31496062992125984" footer="0.31496062992125984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2"/>
  <sheetViews>
    <sheetView topLeftCell="A28" zoomScaleNormal="100" workbookViewId="0">
      <selection activeCell="E64" sqref="E64"/>
    </sheetView>
  </sheetViews>
  <sheetFormatPr defaultRowHeight="15"/>
  <cols>
    <col min="1" max="1" width="34.5703125" style="78" customWidth="1"/>
    <col min="2" max="2" width="5.85546875" style="78" customWidth="1"/>
    <col min="3" max="3" width="18" style="78" customWidth="1"/>
    <col min="4" max="4" width="14.140625" style="78" customWidth="1"/>
    <col min="5" max="5" width="10.85546875" style="78" customWidth="1"/>
    <col min="6" max="6" width="9.140625" style="78"/>
    <col min="7" max="7" width="13.5703125" style="78" customWidth="1"/>
    <col min="8" max="8" width="11.85546875" style="78" customWidth="1"/>
    <col min="9" max="9" width="10" style="78" bestFit="1" customWidth="1"/>
    <col min="10" max="10" width="9.140625" style="78"/>
    <col min="11" max="11" width="11.28515625" style="78" customWidth="1"/>
    <col min="12" max="13" width="9.140625" style="78"/>
    <col min="14" max="14" width="12.85546875" style="78" customWidth="1"/>
    <col min="15" max="16384" width="9.140625" style="78"/>
  </cols>
  <sheetData>
    <row r="1" spans="1:18" s="74" customFormat="1">
      <c r="H1" s="75"/>
      <c r="I1" s="75"/>
      <c r="K1" s="75"/>
      <c r="L1" s="75"/>
      <c r="M1" s="75"/>
      <c r="O1" s="287" t="s">
        <v>394</v>
      </c>
      <c r="P1" s="287"/>
      <c r="Q1" s="287"/>
      <c r="R1" s="287"/>
    </row>
    <row r="2" spans="1:18" s="74" customFormat="1" ht="57" customHeight="1">
      <c r="F2" s="76"/>
      <c r="G2" s="76"/>
      <c r="I2" s="76"/>
      <c r="J2" s="76"/>
      <c r="K2" s="76"/>
      <c r="L2" s="76"/>
      <c r="M2" s="288" t="s">
        <v>50</v>
      </c>
      <c r="N2" s="288"/>
      <c r="O2" s="288"/>
      <c r="P2" s="288"/>
      <c r="Q2" s="288"/>
      <c r="R2" s="288"/>
    </row>
    <row r="3" spans="1:18">
      <c r="A3" s="77"/>
    </row>
    <row r="4" spans="1:18" ht="16.5">
      <c r="A4" s="289" t="s">
        <v>395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</row>
    <row r="5" spans="1:18">
      <c r="A5" s="79"/>
    </row>
    <row r="6" spans="1:18" s="74" customFormat="1" ht="15.75">
      <c r="A6" s="290"/>
      <c r="B6" s="290"/>
      <c r="C6" s="290"/>
      <c r="Q6" s="274" t="s">
        <v>7</v>
      </c>
      <c r="R6" s="274"/>
    </row>
    <row r="7" spans="1:18" s="74" customFormat="1" ht="15.75" customHeight="1">
      <c r="A7" s="80"/>
      <c r="C7" s="81"/>
      <c r="F7" s="291" t="s">
        <v>695</v>
      </c>
      <c r="G7" s="291"/>
      <c r="H7" s="291"/>
      <c r="I7" s="291"/>
      <c r="O7" s="82"/>
      <c r="P7" s="82" t="s">
        <v>8</v>
      </c>
      <c r="Q7" s="275"/>
      <c r="R7" s="275"/>
    </row>
    <row r="8" spans="1:18" s="74" customFormat="1" ht="15.75" customHeight="1">
      <c r="A8" s="80"/>
      <c r="N8" s="293" t="s">
        <v>9</v>
      </c>
      <c r="O8" s="293"/>
      <c r="P8" s="293"/>
      <c r="Q8" s="275"/>
      <c r="R8" s="275"/>
    </row>
    <row r="9" spans="1:18" s="74" customFormat="1" ht="15.75">
      <c r="A9" s="80"/>
      <c r="N9" s="80"/>
      <c r="O9" s="82"/>
      <c r="P9" s="82" t="s">
        <v>10</v>
      </c>
      <c r="Q9" s="275">
        <v>2128019707</v>
      </c>
      <c r="R9" s="275"/>
    </row>
    <row r="10" spans="1:18" s="74" customFormat="1" ht="45" customHeight="1">
      <c r="A10" s="290" t="s">
        <v>11</v>
      </c>
      <c r="B10" s="290"/>
      <c r="C10" s="292" t="s">
        <v>714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O10" s="83"/>
      <c r="P10" s="82" t="s">
        <v>12</v>
      </c>
      <c r="Q10" s="275">
        <v>213001001</v>
      </c>
      <c r="R10" s="275"/>
    </row>
    <row r="11" spans="1:18" s="74" customFormat="1" ht="29.25" customHeight="1">
      <c r="A11" s="290" t="s">
        <v>14</v>
      </c>
      <c r="B11" s="290"/>
      <c r="C11" s="292" t="s">
        <v>715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O11" s="293" t="s">
        <v>189</v>
      </c>
      <c r="P11" s="293"/>
      <c r="Q11" s="275"/>
      <c r="R11" s="275"/>
    </row>
    <row r="12" spans="1:18" s="74" customFormat="1" ht="15.75">
      <c r="A12" s="290" t="s">
        <v>15</v>
      </c>
      <c r="B12" s="290"/>
      <c r="C12" s="292" t="s">
        <v>646</v>
      </c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O12" s="293" t="s">
        <v>16</v>
      </c>
      <c r="P12" s="294"/>
      <c r="Q12" s="275">
        <v>97701000000</v>
      </c>
      <c r="R12" s="275"/>
    </row>
    <row r="13" spans="1:18" s="74" customFormat="1" ht="15.75">
      <c r="A13" s="80" t="s">
        <v>17</v>
      </c>
      <c r="G13" s="80"/>
      <c r="H13" s="80"/>
      <c r="Q13" s="276"/>
      <c r="R13" s="276"/>
    </row>
    <row r="14" spans="1:18">
      <c r="A14" s="79"/>
    </row>
    <row r="15" spans="1:18" ht="38.25" customHeight="1">
      <c r="A15" s="295" t="s">
        <v>396</v>
      </c>
      <c r="B15" s="295"/>
      <c r="C15" s="295" t="s">
        <v>397</v>
      </c>
      <c r="D15" s="295" t="s">
        <v>398</v>
      </c>
      <c r="E15" s="295" t="s">
        <v>399</v>
      </c>
      <c r="F15" s="295" t="s">
        <v>400</v>
      </c>
      <c r="G15" s="295" t="s">
        <v>401</v>
      </c>
      <c r="H15" s="295" t="s">
        <v>402</v>
      </c>
      <c r="I15" s="295"/>
      <c r="J15" s="295" t="s">
        <v>56</v>
      </c>
      <c r="K15" s="295" t="s">
        <v>403</v>
      </c>
      <c r="L15" s="295"/>
      <c r="M15" s="295"/>
      <c r="N15" s="295"/>
      <c r="O15" s="295" t="s">
        <v>404</v>
      </c>
      <c r="P15" s="295"/>
      <c r="Q15" s="295"/>
      <c r="R15" s="295"/>
    </row>
    <row r="16" spans="1:18">
      <c r="A16" s="295"/>
      <c r="B16" s="295"/>
      <c r="C16" s="295"/>
      <c r="D16" s="295"/>
      <c r="E16" s="295"/>
      <c r="F16" s="295"/>
      <c r="G16" s="295"/>
      <c r="H16" s="295" t="s">
        <v>201</v>
      </c>
      <c r="I16" s="295" t="s">
        <v>202</v>
      </c>
      <c r="J16" s="295"/>
      <c r="K16" s="295" t="s">
        <v>198</v>
      </c>
      <c r="L16" s="295" t="s">
        <v>65</v>
      </c>
      <c r="M16" s="295"/>
      <c r="N16" s="295"/>
      <c r="O16" s="295" t="s">
        <v>198</v>
      </c>
      <c r="P16" s="295" t="s">
        <v>65</v>
      </c>
      <c r="Q16" s="295"/>
      <c r="R16" s="295"/>
    </row>
    <row r="17" spans="1:18" ht="38.25" customHeight="1">
      <c r="A17" s="295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 t="s">
        <v>405</v>
      </c>
      <c r="M17" s="295"/>
      <c r="N17" s="295" t="s">
        <v>406</v>
      </c>
      <c r="O17" s="295"/>
      <c r="P17" s="296" t="s">
        <v>407</v>
      </c>
      <c r="Q17" s="295" t="s">
        <v>408</v>
      </c>
      <c r="R17" s="295" t="s">
        <v>409</v>
      </c>
    </row>
    <row r="18" spans="1:18" ht="51" customHeight="1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6" t="s">
        <v>410</v>
      </c>
      <c r="M18" s="296" t="s">
        <v>411</v>
      </c>
      <c r="N18" s="295"/>
      <c r="O18" s="295"/>
      <c r="P18" s="299"/>
      <c r="Q18" s="295"/>
      <c r="R18" s="295"/>
    </row>
    <row r="19" spans="1:18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7"/>
      <c r="M19" s="297"/>
      <c r="N19" s="295"/>
      <c r="O19" s="295"/>
      <c r="P19" s="297"/>
      <c r="Q19" s="295"/>
      <c r="R19" s="295"/>
    </row>
    <row r="20" spans="1:18">
      <c r="A20" s="295">
        <v>1</v>
      </c>
      <c r="B20" s="295"/>
      <c r="C20" s="84">
        <v>2</v>
      </c>
      <c r="D20" s="84">
        <v>3</v>
      </c>
      <c r="E20" s="84">
        <v>4</v>
      </c>
      <c r="F20" s="84">
        <v>4.0999999999999996</v>
      </c>
      <c r="G20" s="84">
        <v>5</v>
      </c>
      <c r="H20" s="84">
        <v>6</v>
      </c>
      <c r="I20" s="84">
        <v>7</v>
      </c>
      <c r="J20" s="84">
        <v>8</v>
      </c>
      <c r="K20" s="84">
        <v>9</v>
      </c>
      <c r="L20" s="84">
        <v>10</v>
      </c>
      <c r="M20" s="84">
        <v>11</v>
      </c>
      <c r="N20" s="84">
        <v>12</v>
      </c>
      <c r="O20" s="84">
        <v>13</v>
      </c>
      <c r="P20" s="84">
        <v>14</v>
      </c>
      <c r="Q20" s="84">
        <v>15</v>
      </c>
      <c r="R20" s="84">
        <v>16</v>
      </c>
    </row>
    <row r="21" spans="1:18">
      <c r="A21" s="298" t="s">
        <v>412</v>
      </c>
      <c r="B21" s="298"/>
      <c r="C21" s="84" t="s">
        <v>93</v>
      </c>
      <c r="D21" s="84" t="s">
        <v>93</v>
      </c>
      <c r="E21" s="84" t="s">
        <v>93</v>
      </c>
      <c r="F21" s="84"/>
      <c r="G21" s="84" t="s">
        <v>93</v>
      </c>
      <c r="H21" s="84" t="s">
        <v>93</v>
      </c>
      <c r="I21" s="84" t="s">
        <v>93</v>
      </c>
      <c r="J21" s="84">
        <v>1000</v>
      </c>
      <c r="K21" s="148">
        <f>SUM(L21:N21)</f>
        <v>5137.1000000000004</v>
      </c>
      <c r="L21" s="148">
        <f>SUM(L23:L25)</f>
        <v>5137.1000000000004</v>
      </c>
      <c r="M21" s="148">
        <f t="shared" ref="M21:R21" si="0">SUM(M23:M25)</f>
        <v>0</v>
      </c>
      <c r="N21" s="148">
        <f t="shared" si="0"/>
        <v>0</v>
      </c>
      <c r="O21" s="148">
        <f>SUM(O23:O25)</f>
        <v>217.4</v>
      </c>
      <c r="P21" s="148">
        <f t="shared" si="0"/>
        <v>0</v>
      </c>
      <c r="Q21" s="148">
        <f t="shared" si="0"/>
        <v>217.4</v>
      </c>
      <c r="R21" s="148">
        <f t="shared" si="0"/>
        <v>0</v>
      </c>
    </row>
    <row r="22" spans="1:18">
      <c r="A22" s="298" t="s">
        <v>65</v>
      </c>
      <c r="B22" s="298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</row>
    <row r="23" spans="1:18" ht="51">
      <c r="A23" s="306" t="s">
        <v>655</v>
      </c>
      <c r="B23" s="307"/>
      <c r="C23" s="101" t="s">
        <v>654</v>
      </c>
      <c r="D23" s="101" t="s">
        <v>656</v>
      </c>
      <c r="E23" s="101">
        <v>97701000000</v>
      </c>
      <c r="F23" s="101"/>
      <c r="G23" s="101">
        <v>1980</v>
      </c>
      <c r="H23" s="101" t="s">
        <v>662</v>
      </c>
      <c r="I23" s="174" t="s">
        <v>661</v>
      </c>
      <c r="J23" s="84">
        <v>1001</v>
      </c>
      <c r="K23" s="101">
        <v>5009.7</v>
      </c>
      <c r="L23" s="101">
        <v>4792.3</v>
      </c>
      <c r="M23" s="101">
        <v>0</v>
      </c>
      <c r="N23" s="101">
        <v>0</v>
      </c>
      <c r="O23" s="101">
        <v>217.4</v>
      </c>
      <c r="P23" s="101"/>
      <c r="Q23" s="101">
        <v>217.4</v>
      </c>
      <c r="R23" s="101">
        <v>0</v>
      </c>
    </row>
    <row r="24" spans="1:18" ht="51">
      <c r="A24" s="172" t="s">
        <v>657</v>
      </c>
      <c r="B24" s="173"/>
      <c r="C24" s="101" t="s">
        <v>654</v>
      </c>
      <c r="D24" s="101" t="s">
        <v>658</v>
      </c>
      <c r="E24" s="101">
        <v>97701000000</v>
      </c>
      <c r="F24" s="101"/>
      <c r="G24" s="101">
        <v>1982</v>
      </c>
      <c r="H24" s="101" t="s">
        <v>662</v>
      </c>
      <c r="I24" s="174" t="s">
        <v>661</v>
      </c>
      <c r="J24" s="84"/>
      <c r="K24" s="101">
        <v>102.2</v>
      </c>
      <c r="L24" s="101">
        <v>102.2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</row>
    <row r="25" spans="1:18" ht="51">
      <c r="A25" s="172" t="s">
        <v>659</v>
      </c>
      <c r="B25" s="173"/>
      <c r="C25" s="101" t="s">
        <v>654</v>
      </c>
      <c r="D25" s="101" t="s">
        <v>660</v>
      </c>
      <c r="E25" s="101">
        <v>97701000000</v>
      </c>
      <c r="F25" s="101"/>
      <c r="G25" s="101">
        <v>1982</v>
      </c>
      <c r="H25" s="101" t="s">
        <v>662</v>
      </c>
      <c r="I25" s="174" t="s">
        <v>661</v>
      </c>
      <c r="J25" s="84"/>
      <c r="K25" s="101">
        <v>242.6</v>
      </c>
      <c r="L25" s="101">
        <v>242.6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</row>
    <row r="26" spans="1:18">
      <c r="A26" s="298" t="s">
        <v>413</v>
      </c>
      <c r="B26" s="298"/>
      <c r="C26" s="84" t="s">
        <v>93</v>
      </c>
      <c r="D26" s="84" t="s">
        <v>93</v>
      </c>
      <c r="E26" s="84" t="s">
        <v>93</v>
      </c>
      <c r="F26" s="84"/>
      <c r="G26" s="84" t="s">
        <v>93</v>
      </c>
      <c r="H26" s="84" t="s">
        <v>93</v>
      </c>
      <c r="I26" s="84">
        <v>55</v>
      </c>
      <c r="J26" s="84">
        <v>2000</v>
      </c>
      <c r="K26" s="84">
        <f>SUM(L26:N26)</f>
        <v>0</v>
      </c>
      <c r="L26" s="148">
        <f t="shared" ref="L26:R26" si="1">SUM(L28:L28)</f>
        <v>0</v>
      </c>
      <c r="M26" s="148">
        <f t="shared" si="1"/>
        <v>0</v>
      </c>
      <c r="N26" s="148">
        <f t="shared" si="1"/>
        <v>0</v>
      </c>
      <c r="O26" s="148">
        <f t="shared" si="1"/>
        <v>0</v>
      </c>
      <c r="P26" s="148">
        <f t="shared" si="1"/>
        <v>0</v>
      </c>
      <c r="Q26" s="148">
        <f t="shared" si="1"/>
        <v>0</v>
      </c>
      <c r="R26" s="148">
        <f t="shared" si="1"/>
        <v>0</v>
      </c>
    </row>
    <row r="27" spans="1:18">
      <c r="A27" s="298" t="s">
        <v>65</v>
      </c>
      <c r="B27" s="298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18">
      <c r="A28" s="300"/>
      <c r="B28" s="301"/>
      <c r="C28" s="101"/>
      <c r="D28" s="101"/>
      <c r="E28" s="101"/>
      <c r="F28" s="101"/>
      <c r="G28" s="101"/>
      <c r="H28" s="101"/>
      <c r="I28" s="101"/>
      <c r="J28" s="101">
        <v>2001</v>
      </c>
      <c r="K28" s="101">
        <f t="shared" ref="K28:K29" si="2">SUM(L28:N28)</f>
        <v>0</v>
      </c>
      <c r="L28" s="101"/>
      <c r="M28" s="101"/>
      <c r="N28" s="101"/>
      <c r="O28" s="101"/>
      <c r="P28" s="101"/>
      <c r="Q28" s="101"/>
      <c r="R28" s="101"/>
    </row>
    <row r="29" spans="1:18" ht="25.5" customHeight="1">
      <c r="A29" s="298" t="s">
        <v>414</v>
      </c>
      <c r="B29" s="298"/>
      <c r="C29" s="84" t="s">
        <v>93</v>
      </c>
      <c r="D29" s="84" t="s">
        <v>93</v>
      </c>
      <c r="E29" s="84" t="s">
        <v>93</v>
      </c>
      <c r="F29" s="84"/>
      <c r="G29" s="84" t="s">
        <v>93</v>
      </c>
      <c r="H29" s="84" t="s">
        <v>93</v>
      </c>
      <c r="I29" s="84" t="s">
        <v>93</v>
      </c>
      <c r="J29" s="84">
        <v>3000</v>
      </c>
      <c r="K29" s="84">
        <f t="shared" si="2"/>
        <v>0</v>
      </c>
      <c r="L29" s="148">
        <f t="shared" ref="L29:R29" si="3">SUM(L31:L31)</f>
        <v>0</v>
      </c>
      <c r="M29" s="148">
        <f t="shared" si="3"/>
        <v>0</v>
      </c>
      <c r="N29" s="148">
        <f t="shared" si="3"/>
        <v>0</v>
      </c>
      <c r="O29" s="148">
        <f t="shared" si="3"/>
        <v>0</v>
      </c>
      <c r="P29" s="148">
        <f t="shared" si="3"/>
        <v>0</v>
      </c>
      <c r="Q29" s="148">
        <f t="shared" si="3"/>
        <v>0</v>
      </c>
      <c r="R29" s="148">
        <f t="shared" si="3"/>
        <v>0</v>
      </c>
    </row>
    <row r="30" spans="1:18">
      <c r="A30" s="298" t="s">
        <v>65</v>
      </c>
      <c r="B30" s="298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18">
      <c r="A31" s="300"/>
      <c r="B31" s="301"/>
      <c r="C31" s="101"/>
      <c r="D31" s="101"/>
      <c r="E31" s="101"/>
      <c r="F31" s="101"/>
      <c r="G31" s="101"/>
      <c r="H31" s="101"/>
      <c r="I31" s="101"/>
      <c r="J31" s="101">
        <v>3001</v>
      </c>
      <c r="K31" s="101">
        <f t="shared" ref="K31:K32" si="4">SUM(L31:N31)</f>
        <v>0</v>
      </c>
      <c r="L31" s="101"/>
      <c r="M31" s="101"/>
      <c r="N31" s="101"/>
      <c r="O31" s="101"/>
      <c r="P31" s="101"/>
      <c r="Q31" s="101"/>
      <c r="R31" s="101"/>
    </row>
    <row r="32" spans="1:18">
      <c r="A32" s="298" t="s">
        <v>415</v>
      </c>
      <c r="B32" s="298"/>
      <c r="C32" s="84" t="s">
        <v>93</v>
      </c>
      <c r="D32" s="84" t="s">
        <v>93</v>
      </c>
      <c r="E32" s="84" t="s">
        <v>93</v>
      </c>
      <c r="F32" s="84"/>
      <c r="G32" s="84" t="s">
        <v>93</v>
      </c>
      <c r="H32" s="84" t="s">
        <v>93</v>
      </c>
      <c r="I32" s="84" t="s">
        <v>93</v>
      </c>
      <c r="J32" s="84">
        <v>4000</v>
      </c>
      <c r="K32" s="84">
        <f t="shared" si="4"/>
        <v>0</v>
      </c>
      <c r="L32" s="148">
        <f t="shared" ref="L32:R32" si="5">SUM(L34:L34)</f>
        <v>0</v>
      </c>
      <c r="M32" s="148">
        <f t="shared" si="5"/>
        <v>0</v>
      </c>
      <c r="N32" s="148">
        <f t="shared" si="5"/>
        <v>0</v>
      </c>
      <c r="O32" s="148">
        <f t="shared" si="5"/>
        <v>0</v>
      </c>
      <c r="P32" s="148">
        <f t="shared" si="5"/>
        <v>0</v>
      </c>
      <c r="Q32" s="148">
        <f t="shared" si="5"/>
        <v>0</v>
      </c>
      <c r="R32" s="148">
        <f t="shared" si="5"/>
        <v>0</v>
      </c>
    </row>
    <row r="33" spans="1:18">
      <c r="A33" s="298" t="s">
        <v>65</v>
      </c>
      <c r="B33" s="298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>
      <c r="A34" s="300"/>
      <c r="B34" s="301"/>
      <c r="C34" s="101"/>
      <c r="D34" s="101"/>
      <c r="E34" s="101"/>
      <c r="F34" s="101"/>
      <c r="G34" s="101"/>
      <c r="H34" s="101"/>
      <c r="I34" s="101"/>
      <c r="J34" s="101">
        <v>4001</v>
      </c>
      <c r="K34" s="101">
        <f t="shared" ref="K34:K35" si="6">SUM(L34:N34)</f>
        <v>0</v>
      </c>
      <c r="L34" s="101"/>
      <c r="M34" s="101"/>
      <c r="N34" s="101"/>
      <c r="O34" s="101"/>
      <c r="P34" s="101"/>
      <c r="Q34" s="101"/>
      <c r="R34" s="101"/>
    </row>
    <row r="35" spans="1:18">
      <c r="A35" s="298" t="s">
        <v>416</v>
      </c>
      <c r="B35" s="298"/>
      <c r="C35" s="84" t="s">
        <v>93</v>
      </c>
      <c r="D35" s="84" t="s">
        <v>93</v>
      </c>
      <c r="E35" s="84" t="s">
        <v>93</v>
      </c>
      <c r="F35" s="84"/>
      <c r="G35" s="84" t="s">
        <v>93</v>
      </c>
      <c r="H35" s="84" t="s">
        <v>93</v>
      </c>
      <c r="I35" s="84" t="s">
        <v>93</v>
      </c>
      <c r="J35" s="84">
        <v>5000</v>
      </c>
      <c r="K35" s="84">
        <f t="shared" si="6"/>
        <v>0</v>
      </c>
      <c r="L35" s="148">
        <f t="shared" ref="L35:R35" si="7">SUM(L37:L38)</f>
        <v>0</v>
      </c>
      <c r="M35" s="148">
        <f t="shared" si="7"/>
        <v>0</v>
      </c>
      <c r="N35" s="148">
        <f t="shared" si="7"/>
        <v>0</v>
      </c>
      <c r="O35" s="148">
        <f t="shared" si="7"/>
        <v>0</v>
      </c>
      <c r="P35" s="148">
        <f t="shared" si="7"/>
        <v>0</v>
      </c>
      <c r="Q35" s="148">
        <f t="shared" si="7"/>
        <v>0</v>
      </c>
      <c r="R35" s="148">
        <f t="shared" si="7"/>
        <v>0</v>
      </c>
    </row>
    <row r="36" spans="1:18">
      <c r="A36" s="298" t="s">
        <v>65</v>
      </c>
      <c r="B36" s="298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>
      <c r="A37" s="300"/>
      <c r="B37" s="301"/>
      <c r="C37" s="101"/>
      <c r="D37" s="101"/>
      <c r="E37" s="101"/>
      <c r="F37" s="101"/>
      <c r="G37" s="101"/>
      <c r="H37" s="101"/>
      <c r="I37" s="101"/>
      <c r="J37" s="101">
        <v>5001</v>
      </c>
      <c r="K37" s="101">
        <f t="shared" ref="K37:K38" si="8">SUM(L37:N37)</f>
        <v>0</v>
      </c>
      <c r="L37" s="101"/>
      <c r="M37" s="101"/>
      <c r="N37" s="101"/>
      <c r="O37" s="101"/>
      <c r="P37" s="101"/>
      <c r="Q37" s="101"/>
      <c r="R37" s="101"/>
    </row>
    <row r="38" spans="1:18">
      <c r="A38" s="300"/>
      <c r="B38" s="301"/>
      <c r="C38" s="101"/>
      <c r="D38" s="101"/>
      <c r="E38" s="101"/>
      <c r="F38" s="101"/>
      <c r="G38" s="101"/>
      <c r="H38" s="101"/>
      <c r="I38" s="101"/>
      <c r="J38" s="147"/>
      <c r="K38" s="101">
        <f t="shared" si="8"/>
        <v>0</v>
      </c>
      <c r="L38" s="101"/>
      <c r="M38" s="101"/>
      <c r="N38" s="101"/>
      <c r="O38" s="101"/>
      <c r="P38" s="101"/>
      <c r="Q38" s="101"/>
      <c r="R38" s="101"/>
    </row>
    <row r="39" spans="1:18">
      <c r="A39" s="86"/>
      <c r="B39" s="302" t="s">
        <v>92</v>
      </c>
      <c r="C39" s="302"/>
      <c r="D39" s="302"/>
      <c r="E39" s="302"/>
      <c r="F39" s="302"/>
      <c r="G39" s="302"/>
      <c r="H39" s="302"/>
      <c r="I39" s="302"/>
      <c r="J39" s="84">
        <v>9000</v>
      </c>
      <c r="K39" s="84" t="s">
        <v>279</v>
      </c>
      <c r="L39" s="84" t="s">
        <v>279</v>
      </c>
      <c r="M39" s="84" t="s">
        <v>279</v>
      </c>
      <c r="N39" s="84" t="s">
        <v>279</v>
      </c>
      <c r="O39" s="84" t="s">
        <v>279</v>
      </c>
      <c r="P39" s="84" t="s">
        <v>279</v>
      </c>
      <c r="Q39" s="84" t="s">
        <v>279</v>
      </c>
      <c r="R39" s="84" t="s">
        <v>279</v>
      </c>
    </row>
    <row r="40" spans="1:18" ht="15.7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1" spans="1:18">
      <c r="A41" s="88"/>
    </row>
    <row r="42" spans="1:18" ht="18" customHeight="1">
      <c r="A42" s="295" t="s">
        <v>396</v>
      </c>
      <c r="B42" s="295" t="s">
        <v>56</v>
      </c>
      <c r="C42" s="295" t="s">
        <v>417</v>
      </c>
      <c r="D42" s="295"/>
      <c r="E42" s="295"/>
      <c r="F42" s="295"/>
      <c r="G42" s="303" t="s">
        <v>418</v>
      </c>
      <c r="H42" s="303"/>
      <c r="I42" s="303"/>
      <c r="J42" s="303"/>
      <c r="K42" s="303"/>
      <c r="L42" s="303"/>
      <c r="M42" s="303"/>
      <c r="N42" s="303"/>
      <c r="O42" s="303"/>
      <c r="P42" s="303"/>
    </row>
    <row r="43" spans="1:18" ht="18" customHeight="1">
      <c r="A43" s="295"/>
      <c r="B43" s="295"/>
      <c r="C43" s="295" t="s">
        <v>198</v>
      </c>
      <c r="D43" s="295" t="s">
        <v>69</v>
      </c>
      <c r="E43" s="295"/>
      <c r="F43" s="295"/>
      <c r="G43" s="303" t="s">
        <v>198</v>
      </c>
      <c r="H43" s="303" t="s">
        <v>69</v>
      </c>
      <c r="I43" s="303"/>
      <c r="J43" s="303"/>
      <c r="K43" s="303"/>
      <c r="L43" s="303"/>
      <c r="M43" s="303"/>
      <c r="N43" s="303"/>
      <c r="O43" s="303"/>
      <c r="P43" s="303"/>
    </row>
    <row r="44" spans="1:18" ht="28.5" customHeight="1">
      <c r="A44" s="295"/>
      <c r="B44" s="295"/>
      <c r="C44" s="295"/>
      <c r="D44" s="295" t="s">
        <v>419</v>
      </c>
      <c r="E44" s="295" t="s">
        <v>420</v>
      </c>
      <c r="F44" s="295"/>
      <c r="G44" s="303"/>
      <c r="H44" s="303" t="s">
        <v>140</v>
      </c>
      <c r="I44" s="303"/>
      <c r="J44" s="303"/>
      <c r="K44" s="303" t="s">
        <v>421</v>
      </c>
      <c r="L44" s="303"/>
      <c r="M44" s="303"/>
      <c r="N44" s="303" t="s">
        <v>422</v>
      </c>
      <c r="O44" s="303"/>
      <c r="P44" s="303"/>
    </row>
    <row r="45" spans="1:18" ht="15.75" customHeight="1">
      <c r="A45" s="295"/>
      <c r="B45" s="295"/>
      <c r="C45" s="295"/>
      <c r="D45" s="295"/>
      <c r="E45" s="295" t="s">
        <v>423</v>
      </c>
      <c r="F45" s="295" t="s">
        <v>424</v>
      </c>
      <c r="G45" s="303"/>
      <c r="H45" s="303" t="s">
        <v>198</v>
      </c>
      <c r="I45" s="303" t="s">
        <v>69</v>
      </c>
      <c r="J45" s="303"/>
      <c r="K45" s="303" t="s">
        <v>198</v>
      </c>
      <c r="L45" s="303" t="s">
        <v>69</v>
      </c>
      <c r="M45" s="303"/>
      <c r="N45" s="303" t="s">
        <v>198</v>
      </c>
      <c r="O45" s="303" t="s">
        <v>69</v>
      </c>
      <c r="P45" s="303"/>
    </row>
    <row r="46" spans="1:18" ht="37.5" customHeight="1">
      <c r="A46" s="295"/>
      <c r="B46" s="295"/>
      <c r="C46" s="295"/>
      <c r="D46" s="295"/>
      <c r="E46" s="295"/>
      <c r="F46" s="295"/>
      <c r="G46" s="303"/>
      <c r="H46" s="303"/>
      <c r="I46" s="303" t="s">
        <v>425</v>
      </c>
      <c r="J46" s="304" t="s">
        <v>426</v>
      </c>
      <c r="K46" s="303"/>
      <c r="L46" s="303" t="s">
        <v>425</v>
      </c>
      <c r="M46" s="304" t="s">
        <v>426</v>
      </c>
      <c r="N46" s="303"/>
      <c r="O46" s="303" t="s">
        <v>427</v>
      </c>
      <c r="P46" s="304" t="s">
        <v>428</v>
      </c>
    </row>
    <row r="47" spans="1:18" ht="40.5" customHeight="1">
      <c r="A47" s="295"/>
      <c r="B47" s="295"/>
      <c r="C47" s="295"/>
      <c r="D47" s="295"/>
      <c r="E47" s="295"/>
      <c r="F47" s="295"/>
      <c r="G47" s="303"/>
      <c r="H47" s="303"/>
      <c r="I47" s="303"/>
      <c r="J47" s="305"/>
      <c r="K47" s="303"/>
      <c r="L47" s="303"/>
      <c r="M47" s="305"/>
      <c r="N47" s="303"/>
      <c r="O47" s="303"/>
      <c r="P47" s="305"/>
    </row>
    <row r="48" spans="1:18">
      <c r="A48" s="84">
        <v>1</v>
      </c>
      <c r="B48" s="84">
        <v>8</v>
      </c>
      <c r="C48" s="84">
        <v>17</v>
      </c>
      <c r="D48" s="84">
        <v>18</v>
      </c>
      <c r="E48" s="84">
        <v>19</v>
      </c>
      <c r="F48" s="84">
        <v>20</v>
      </c>
      <c r="G48" s="178">
        <v>21</v>
      </c>
      <c r="H48" s="178">
        <v>22</v>
      </c>
      <c r="I48" s="178">
        <v>23</v>
      </c>
      <c r="J48" s="178">
        <v>24</v>
      </c>
      <c r="K48" s="178">
        <v>25</v>
      </c>
      <c r="L48" s="178">
        <v>26</v>
      </c>
      <c r="M48" s="178">
        <v>27</v>
      </c>
      <c r="N48" s="178">
        <v>28</v>
      </c>
      <c r="O48" s="178">
        <v>29</v>
      </c>
      <c r="P48" s="178">
        <v>30</v>
      </c>
    </row>
    <row r="49" spans="1:18">
      <c r="A49" s="85" t="s">
        <v>412</v>
      </c>
      <c r="B49" s="84">
        <v>1000</v>
      </c>
      <c r="C49" s="84"/>
      <c r="D49" s="84"/>
      <c r="E49" s="84"/>
      <c r="F49" s="84"/>
      <c r="G49" s="180">
        <f>H49+K49+N49</f>
        <v>2147356.25</v>
      </c>
      <c r="H49" s="180">
        <f t="shared" ref="H49" si="9">SUM(H50:H52)</f>
        <v>1461658.17</v>
      </c>
      <c r="I49" s="180">
        <f>SUM(I51:I52)</f>
        <v>64632.92</v>
      </c>
      <c r="J49" s="180">
        <f t="shared" ref="J49:P49" si="10">SUM(J51:J52)</f>
        <v>0</v>
      </c>
      <c r="K49" s="180">
        <f t="shared" si="10"/>
        <v>254082.08</v>
      </c>
      <c r="L49" s="180">
        <f t="shared" si="10"/>
        <v>16202.86</v>
      </c>
      <c r="M49" s="180">
        <f t="shared" si="10"/>
        <v>0</v>
      </c>
      <c r="N49" s="180">
        <f>SUM(N51:N53)</f>
        <v>431616</v>
      </c>
      <c r="O49" s="180">
        <f t="shared" si="10"/>
        <v>0</v>
      </c>
      <c r="P49" s="180">
        <f t="shared" si="10"/>
        <v>0</v>
      </c>
    </row>
    <row r="50" spans="1:18">
      <c r="A50" s="85" t="s">
        <v>65</v>
      </c>
      <c r="B50" s="84"/>
      <c r="C50" s="84"/>
      <c r="D50" s="84"/>
      <c r="E50" s="84"/>
      <c r="F50" s="84"/>
      <c r="G50" s="180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8">
      <c r="A51" s="147" t="s">
        <v>655</v>
      </c>
      <c r="B51" s="101">
        <v>1001</v>
      </c>
      <c r="C51" s="101"/>
      <c r="D51" s="101"/>
      <c r="E51" s="101"/>
      <c r="F51" s="101"/>
      <c r="G51" s="180">
        <f>H51+K51+N51</f>
        <v>2119572.17</v>
      </c>
      <c r="H51" s="180">
        <v>1461658.17</v>
      </c>
      <c r="I51" s="180">
        <v>64632.92</v>
      </c>
      <c r="J51" s="180">
        <v>0</v>
      </c>
      <c r="K51" s="180">
        <v>254082.08</v>
      </c>
      <c r="L51" s="180">
        <v>16202.86</v>
      </c>
      <c r="M51" s="180">
        <v>0</v>
      </c>
      <c r="N51" s="180">
        <v>403831.92</v>
      </c>
      <c r="O51" s="180">
        <v>0</v>
      </c>
      <c r="P51" s="180">
        <v>0</v>
      </c>
      <c r="R51" s="176"/>
    </row>
    <row r="52" spans="1:18">
      <c r="A52" s="147" t="s">
        <v>659</v>
      </c>
      <c r="B52" s="101">
        <v>1002</v>
      </c>
      <c r="C52" s="101"/>
      <c r="D52" s="101"/>
      <c r="E52" s="101"/>
      <c r="F52" s="101"/>
      <c r="G52" s="180">
        <f t="shared" ref="G52:G65" si="11">H52+K52+N52</f>
        <v>19545.740000000002</v>
      </c>
      <c r="H52" s="180"/>
      <c r="I52" s="180"/>
      <c r="J52" s="180"/>
      <c r="K52" s="180"/>
      <c r="L52" s="180"/>
      <c r="M52" s="180"/>
      <c r="N52" s="180">
        <v>19545.740000000002</v>
      </c>
      <c r="O52" s="180"/>
      <c r="P52" s="180"/>
    </row>
    <row r="53" spans="1:18">
      <c r="A53" s="147" t="s">
        <v>657</v>
      </c>
      <c r="B53" s="101">
        <v>1003</v>
      </c>
      <c r="C53" s="101"/>
      <c r="D53" s="101"/>
      <c r="E53" s="101"/>
      <c r="F53" s="101"/>
      <c r="G53" s="180">
        <f t="shared" si="11"/>
        <v>8238.34</v>
      </c>
      <c r="H53" s="180"/>
      <c r="I53" s="180"/>
      <c r="J53" s="180"/>
      <c r="K53" s="180"/>
      <c r="L53" s="180"/>
      <c r="M53" s="180"/>
      <c r="N53" s="180">
        <v>8238.34</v>
      </c>
      <c r="O53" s="180"/>
      <c r="P53" s="180"/>
    </row>
    <row r="54" spans="1:18">
      <c r="A54" s="85" t="s">
        <v>413</v>
      </c>
      <c r="B54" s="84">
        <v>2000</v>
      </c>
      <c r="C54" s="84"/>
      <c r="D54" s="84"/>
      <c r="E54" s="84"/>
      <c r="F54" s="84"/>
      <c r="G54" s="180">
        <f t="shared" si="11"/>
        <v>0</v>
      </c>
      <c r="H54" s="180">
        <f>SUM(H55:H56)</f>
        <v>0</v>
      </c>
      <c r="I54" s="180">
        <f t="shared" ref="I54:P54" si="12">SUM(I56:I56)</f>
        <v>0</v>
      </c>
      <c r="J54" s="180">
        <f t="shared" si="12"/>
        <v>0</v>
      </c>
      <c r="K54" s="180">
        <f t="shared" si="12"/>
        <v>0</v>
      </c>
      <c r="L54" s="180">
        <f t="shared" si="12"/>
        <v>0</v>
      </c>
      <c r="M54" s="180">
        <f t="shared" si="12"/>
        <v>0</v>
      </c>
      <c r="N54" s="180">
        <f t="shared" si="12"/>
        <v>0</v>
      </c>
      <c r="O54" s="180">
        <f t="shared" si="12"/>
        <v>0</v>
      </c>
      <c r="P54" s="180">
        <f t="shared" si="12"/>
        <v>0</v>
      </c>
    </row>
    <row r="55" spans="1:18">
      <c r="A55" s="85" t="s">
        <v>65</v>
      </c>
      <c r="B55" s="84"/>
      <c r="C55" s="84"/>
      <c r="D55" s="84"/>
      <c r="E55" s="84"/>
      <c r="F55" s="84"/>
      <c r="G55" s="180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8">
      <c r="A56" s="147"/>
      <c r="B56" s="101">
        <v>2001</v>
      </c>
      <c r="C56" s="101"/>
      <c r="D56" s="101"/>
      <c r="E56" s="101"/>
      <c r="F56" s="101"/>
      <c r="G56" s="180">
        <f t="shared" si="11"/>
        <v>0</v>
      </c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8" ht="25.5">
      <c r="A57" s="85" t="s">
        <v>414</v>
      </c>
      <c r="B57" s="84">
        <v>3000</v>
      </c>
      <c r="C57" s="84"/>
      <c r="D57" s="84"/>
      <c r="E57" s="84"/>
      <c r="F57" s="84"/>
      <c r="G57" s="180">
        <f t="shared" si="11"/>
        <v>0</v>
      </c>
      <c r="H57" s="180">
        <f>SUM(H58:H59)</f>
        <v>0</v>
      </c>
      <c r="I57" s="180">
        <f t="shared" ref="I57:P57" si="13">SUM(I59:I59)</f>
        <v>0</v>
      </c>
      <c r="J57" s="180">
        <f t="shared" si="13"/>
        <v>0</v>
      </c>
      <c r="K57" s="180">
        <f t="shared" si="13"/>
        <v>0</v>
      </c>
      <c r="L57" s="180">
        <f t="shared" si="13"/>
        <v>0</v>
      </c>
      <c r="M57" s="180">
        <f t="shared" si="13"/>
        <v>0</v>
      </c>
      <c r="N57" s="180">
        <f t="shared" si="13"/>
        <v>0</v>
      </c>
      <c r="O57" s="180">
        <f t="shared" si="13"/>
        <v>0</v>
      </c>
      <c r="P57" s="180">
        <f t="shared" si="13"/>
        <v>0</v>
      </c>
    </row>
    <row r="58" spans="1:18">
      <c r="A58" s="85" t="s">
        <v>65</v>
      </c>
      <c r="B58" s="84"/>
      <c r="C58" s="84"/>
      <c r="D58" s="84"/>
      <c r="E58" s="84"/>
      <c r="F58" s="84"/>
      <c r="G58" s="180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8">
      <c r="A59" s="147"/>
      <c r="B59" s="101">
        <v>3001</v>
      </c>
      <c r="C59" s="101"/>
      <c r="D59" s="101"/>
      <c r="E59" s="101"/>
      <c r="F59" s="101"/>
      <c r="G59" s="180">
        <f t="shared" si="11"/>
        <v>0</v>
      </c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8" ht="25.5">
      <c r="A60" s="85" t="s">
        <v>415</v>
      </c>
      <c r="B60" s="84">
        <v>4000</v>
      </c>
      <c r="C60" s="84"/>
      <c r="D60" s="84"/>
      <c r="E60" s="84"/>
      <c r="F60" s="84"/>
      <c r="G60" s="180">
        <f t="shared" si="11"/>
        <v>0</v>
      </c>
      <c r="H60" s="180">
        <f>SUM(H61:H62)</f>
        <v>0</v>
      </c>
      <c r="I60" s="180">
        <f t="shared" ref="I60:P60" si="14">SUM(I62:I62)</f>
        <v>0</v>
      </c>
      <c r="J60" s="180">
        <f t="shared" si="14"/>
        <v>0</v>
      </c>
      <c r="K60" s="180">
        <f t="shared" si="14"/>
        <v>0</v>
      </c>
      <c r="L60" s="180">
        <f t="shared" si="14"/>
        <v>0</v>
      </c>
      <c r="M60" s="180">
        <f t="shared" si="14"/>
        <v>0</v>
      </c>
      <c r="N60" s="180">
        <f t="shared" si="14"/>
        <v>0</v>
      </c>
      <c r="O60" s="180">
        <f t="shared" si="14"/>
        <v>0</v>
      </c>
      <c r="P60" s="180">
        <f t="shared" si="14"/>
        <v>0</v>
      </c>
    </row>
    <row r="61" spans="1:18">
      <c r="A61" s="85" t="s">
        <v>65</v>
      </c>
      <c r="B61" s="84"/>
      <c r="C61" s="84"/>
      <c r="D61" s="84"/>
      <c r="E61" s="84"/>
      <c r="F61" s="84"/>
      <c r="G61" s="180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8">
      <c r="A62" s="147"/>
      <c r="B62" s="101">
        <v>4001</v>
      </c>
      <c r="C62" s="101"/>
      <c r="D62" s="101"/>
      <c r="E62" s="101"/>
      <c r="F62" s="101"/>
      <c r="G62" s="180">
        <f t="shared" si="11"/>
        <v>0</v>
      </c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8">
      <c r="A63" s="85" t="s">
        <v>416</v>
      </c>
      <c r="B63" s="84">
        <v>5000</v>
      </c>
      <c r="C63" s="84"/>
      <c r="D63" s="84"/>
      <c r="E63" s="84"/>
      <c r="F63" s="84"/>
      <c r="G63" s="180">
        <f t="shared" si="11"/>
        <v>0</v>
      </c>
      <c r="H63" s="180">
        <f>SUM(H64:H65)</f>
        <v>0</v>
      </c>
      <c r="I63" s="180">
        <f t="shared" ref="I63:P63" si="15">SUM(I65:I65)</f>
        <v>0</v>
      </c>
      <c r="J63" s="180">
        <f t="shared" si="15"/>
        <v>0</v>
      </c>
      <c r="K63" s="180">
        <f t="shared" si="15"/>
        <v>0</v>
      </c>
      <c r="L63" s="180">
        <f t="shared" si="15"/>
        <v>0</v>
      </c>
      <c r="M63" s="180">
        <f t="shared" si="15"/>
        <v>0</v>
      </c>
      <c r="N63" s="180">
        <f t="shared" si="15"/>
        <v>0</v>
      </c>
      <c r="O63" s="180">
        <f t="shared" si="15"/>
        <v>0</v>
      </c>
      <c r="P63" s="180">
        <f t="shared" si="15"/>
        <v>0</v>
      </c>
    </row>
    <row r="64" spans="1:18">
      <c r="A64" s="85" t="s">
        <v>65</v>
      </c>
      <c r="B64" s="84"/>
      <c r="C64" s="84"/>
      <c r="D64" s="84"/>
      <c r="E64" s="84"/>
      <c r="F64" s="84"/>
      <c r="G64" s="180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>
      <c r="A65" s="147"/>
      <c r="B65" s="101">
        <v>5001</v>
      </c>
      <c r="C65" s="101"/>
      <c r="D65" s="101"/>
      <c r="E65" s="101"/>
      <c r="F65" s="101"/>
      <c r="G65" s="180">
        <f t="shared" si="11"/>
        <v>0</v>
      </c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>
      <c r="A66" s="86" t="s">
        <v>92</v>
      </c>
      <c r="B66" s="84">
        <v>9000</v>
      </c>
      <c r="C66" s="84" t="s">
        <v>279</v>
      </c>
      <c r="D66" s="84" t="s">
        <v>279</v>
      </c>
      <c r="E66" s="84" t="s">
        <v>279</v>
      </c>
      <c r="F66" s="84" t="s">
        <v>279</v>
      </c>
      <c r="G66" s="181">
        <f t="shared" ref="G66" si="16">H66+K66+N66</f>
        <v>2147356.25</v>
      </c>
      <c r="H66" s="181">
        <f t="shared" ref="H66:P66" si="17">H49+H54+H57+H60+H63</f>
        <v>1461658.17</v>
      </c>
      <c r="I66" s="181">
        <f t="shared" si="17"/>
        <v>64632.92</v>
      </c>
      <c r="J66" s="181">
        <f t="shared" si="17"/>
        <v>0</v>
      </c>
      <c r="K66" s="181">
        <f t="shared" si="17"/>
        <v>254082.08</v>
      </c>
      <c r="L66" s="181">
        <f t="shared" si="17"/>
        <v>16202.86</v>
      </c>
      <c r="M66" s="181">
        <f t="shared" si="17"/>
        <v>0</v>
      </c>
      <c r="N66" s="181">
        <f t="shared" si="17"/>
        <v>431616</v>
      </c>
      <c r="O66" s="181">
        <f t="shared" si="17"/>
        <v>0</v>
      </c>
      <c r="P66" s="181">
        <f t="shared" si="17"/>
        <v>0</v>
      </c>
    </row>
    <row r="67" spans="1:16">
      <c r="A67" s="79"/>
    </row>
    <row r="68" spans="1:16">
      <c r="A68" s="79"/>
    </row>
    <row r="69" spans="1:16" s="74" customFormat="1" ht="15.75">
      <c r="A69" s="91" t="s">
        <v>165</v>
      </c>
    </row>
    <row r="70" spans="1:16" s="74" customFormat="1" ht="15.75" customHeight="1">
      <c r="A70" s="256" t="s">
        <v>429</v>
      </c>
      <c r="B70" s="256"/>
      <c r="C70" s="309" t="s">
        <v>663</v>
      </c>
      <c r="D70" s="309"/>
      <c r="F70" s="309"/>
      <c r="G70" s="309"/>
      <c r="I70" s="309" t="s">
        <v>690</v>
      </c>
      <c r="J70" s="309"/>
    </row>
    <row r="71" spans="1:16" s="74" customFormat="1">
      <c r="A71" s="79" t="s">
        <v>430</v>
      </c>
      <c r="C71" s="255" t="s">
        <v>431</v>
      </c>
      <c r="D71" s="255"/>
      <c r="E71" s="92"/>
      <c r="F71" s="255" t="s">
        <v>432</v>
      </c>
      <c r="G71" s="255"/>
      <c r="H71" s="92"/>
      <c r="I71" s="255" t="s">
        <v>433</v>
      </c>
      <c r="J71" s="255"/>
    </row>
    <row r="72" spans="1:16" s="74" customFormat="1">
      <c r="A72" s="79"/>
      <c r="C72" s="92"/>
      <c r="D72" s="92"/>
      <c r="E72" s="92"/>
      <c r="F72" s="92"/>
      <c r="G72" s="92"/>
      <c r="H72" s="92"/>
      <c r="I72" s="92"/>
      <c r="J72" s="92"/>
    </row>
    <row r="73" spans="1:16" s="74" customFormat="1" ht="15.75">
      <c r="A73" s="91" t="s">
        <v>434</v>
      </c>
      <c r="C73" s="309" t="s">
        <v>696</v>
      </c>
      <c r="D73" s="309"/>
      <c r="F73" s="309" t="s">
        <v>697</v>
      </c>
      <c r="G73" s="309"/>
      <c r="I73" s="309">
        <v>510558</v>
      </c>
      <c r="J73" s="309"/>
    </row>
    <row r="74" spans="1:16" s="74" customFormat="1">
      <c r="A74" s="79"/>
      <c r="C74" s="255" t="s">
        <v>431</v>
      </c>
      <c r="D74" s="255"/>
      <c r="E74" s="92"/>
      <c r="F74" s="255" t="s">
        <v>435</v>
      </c>
      <c r="G74" s="255"/>
      <c r="H74" s="92"/>
      <c r="I74" s="255" t="s">
        <v>436</v>
      </c>
      <c r="J74" s="255"/>
    </row>
    <row r="75" spans="1:16" s="74" customFormat="1" ht="15.75">
      <c r="A75" s="91" t="s">
        <v>720</v>
      </c>
    </row>
    <row r="76" spans="1:16">
      <c r="A76" s="79" t="s">
        <v>437</v>
      </c>
    </row>
    <row r="77" spans="1:16">
      <c r="A77" s="308" t="s">
        <v>438</v>
      </c>
      <c r="B77" s="308"/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</row>
    <row r="78" spans="1:16">
      <c r="A78" s="308" t="s">
        <v>439</v>
      </c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</row>
    <row r="79" spans="1:16">
      <c r="A79" s="308" t="s">
        <v>440</v>
      </c>
      <c r="B79" s="308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</row>
    <row r="80" spans="1:16">
      <c r="A80" s="308" t="s">
        <v>441</v>
      </c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</row>
    <row r="81" spans="1:16">
      <c r="A81" s="308" t="s">
        <v>442</v>
      </c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</row>
    <row r="82" spans="1:16">
      <c r="A82" s="93"/>
    </row>
  </sheetData>
  <mergeCells count="108">
    <mergeCell ref="E45:E47"/>
    <mergeCell ref="I45:J45"/>
    <mergeCell ref="A37:B37"/>
    <mergeCell ref="A77:P77"/>
    <mergeCell ref="A78:P78"/>
    <mergeCell ref="A79:P79"/>
    <mergeCell ref="A80:P80"/>
    <mergeCell ref="A81:P81"/>
    <mergeCell ref="C73:D73"/>
    <mergeCell ref="F73:G73"/>
    <mergeCell ref="I73:J73"/>
    <mergeCell ref="C74:D74"/>
    <mergeCell ref="F74:G74"/>
    <mergeCell ref="I74:J74"/>
    <mergeCell ref="A70:B70"/>
    <mergeCell ref="C70:D70"/>
    <mergeCell ref="F70:G70"/>
    <mergeCell ref="I70:J70"/>
    <mergeCell ref="C71:D71"/>
    <mergeCell ref="F71:G71"/>
    <mergeCell ref="I71:J71"/>
    <mergeCell ref="K45:K47"/>
    <mergeCell ref="L45:M45"/>
    <mergeCell ref="D44:D47"/>
    <mergeCell ref="E44:F44"/>
    <mergeCell ref="A30:B30"/>
    <mergeCell ref="A32:B32"/>
    <mergeCell ref="A33:B33"/>
    <mergeCell ref="A35:B35"/>
    <mergeCell ref="A22:B22"/>
    <mergeCell ref="A23:B23"/>
    <mergeCell ref="A26:B26"/>
    <mergeCell ref="A27:B27"/>
    <mergeCell ref="A29:B29"/>
    <mergeCell ref="A28:B28"/>
    <mergeCell ref="A31:B31"/>
    <mergeCell ref="A34:B34"/>
    <mergeCell ref="F45:F47"/>
    <mergeCell ref="A36:B36"/>
    <mergeCell ref="A38:B38"/>
    <mergeCell ref="B39:I39"/>
    <mergeCell ref="A42:A47"/>
    <mergeCell ref="B42:B47"/>
    <mergeCell ref="C42:F42"/>
    <mergeCell ref="G42:P42"/>
    <mergeCell ref="C43:C47"/>
    <mergeCell ref="D43:F43"/>
    <mergeCell ref="G43:G47"/>
    <mergeCell ref="N45:N47"/>
    <mergeCell ref="O45:P45"/>
    <mergeCell ref="I46:I47"/>
    <mergeCell ref="J46:J47"/>
    <mergeCell ref="L46:L47"/>
    <mergeCell ref="M46:M47"/>
    <mergeCell ref="O46:O47"/>
    <mergeCell ref="P46:P47"/>
    <mergeCell ref="H43:P43"/>
    <mergeCell ref="H44:J44"/>
    <mergeCell ref="K44:M44"/>
    <mergeCell ref="N44:P44"/>
    <mergeCell ref="H45:H47"/>
    <mergeCell ref="A20:B20"/>
    <mergeCell ref="A21:B21"/>
    <mergeCell ref="O15:R15"/>
    <mergeCell ref="H16:H19"/>
    <mergeCell ref="I16:I19"/>
    <mergeCell ref="K16:K19"/>
    <mergeCell ref="L16:N16"/>
    <mergeCell ref="O16:O19"/>
    <mergeCell ref="P16:R16"/>
    <mergeCell ref="L17:M17"/>
    <mergeCell ref="N17:N19"/>
    <mergeCell ref="P17:P19"/>
    <mergeCell ref="Q13:R13"/>
    <mergeCell ref="A15:B19"/>
    <mergeCell ref="C15:C19"/>
    <mergeCell ref="D15:D19"/>
    <mergeCell ref="E15:E19"/>
    <mergeCell ref="F15:F19"/>
    <mergeCell ref="G15:G19"/>
    <mergeCell ref="H15:I15"/>
    <mergeCell ref="J15:J19"/>
    <mergeCell ref="K15:N15"/>
    <mergeCell ref="Q17:Q19"/>
    <mergeCell ref="R17:R19"/>
    <mergeCell ref="L18:L19"/>
    <mergeCell ref="M18:M19"/>
    <mergeCell ref="A12:B12"/>
    <mergeCell ref="C12:M12"/>
    <mergeCell ref="O12:P12"/>
    <mergeCell ref="Q12:R12"/>
    <mergeCell ref="N8:P8"/>
    <mergeCell ref="Q8:R8"/>
    <mergeCell ref="Q9:R9"/>
    <mergeCell ref="A10:B10"/>
    <mergeCell ref="C10:M10"/>
    <mergeCell ref="Q10:R10"/>
    <mergeCell ref="O1:R1"/>
    <mergeCell ref="M2:R2"/>
    <mergeCell ref="A4:R4"/>
    <mergeCell ref="A6:C6"/>
    <mergeCell ref="Q6:R6"/>
    <mergeCell ref="F7:I7"/>
    <mergeCell ref="Q7:R7"/>
    <mergeCell ref="A11:B11"/>
    <mergeCell ref="C11:M11"/>
    <mergeCell ref="O11:P11"/>
    <mergeCell ref="Q11:R11"/>
  </mergeCells>
  <pageMargins left="0.39370078740157483" right="0.39370078740157483" top="0.78740157480314965" bottom="0.59055118110236227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topLeftCell="A18" zoomScaleNormal="100" workbookViewId="0">
      <selection activeCell="D25" sqref="D25:F25"/>
    </sheetView>
  </sheetViews>
  <sheetFormatPr defaultRowHeight="15"/>
  <cols>
    <col min="1" max="1" width="36.42578125" style="78" customWidth="1"/>
    <col min="2" max="2" width="20.28515625" style="78" customWidth="1"/>
    <col min="3" max="3" width="10.42578125" style="78" bestFit="1" customWidth="1"/>
    <col min="4" max="4" width="12.42578125" style="78" customWidth="1"/>
    <col min="5" max="5" width="13" style="78" customWidth="1"/>
    <col min="6" max="6" width="11.28515625" style="78" customWidth="1"/>
    <col min="7" max="7" width="9.85546875" style="78" customWidth="1"/>
    <col min="8" max="8" width="11.140625" style="78" customWidth="1"/>
    <col min="9" max="9" width="12.140625" style="78" customWidth="1"/>
    <col min="10" max="10" width="12.28515625" style="78" customWidth="1"/>
    <col min="11" max="11" width="11.85546875" style="78" customWidth="1"/>
    <col min="12" max="12" width="9.140625" style="78"/>
    <col min="13" max="13" width="11.5703125" style="78" customWidth="1"/>
    <col min="14" max="16384" width="9.140625" style="78"/>
  </cols>
  <sheetData>
    <row r="1" spans="1:17" s="74" customFormat="1">
      <c r="H1" s="75"/>
      <c r="I1" s="75"/>
      <c r="J1" s="287" t="s">
        <v>443</v>
      </c>
      <c r="K1" s="287"/>
      <c r="L1" s="287"/>
      <c r="M1" s="287"/>
      <c r="O1" s="75"/>
      <c r="P1" s="75"/>
      <c r="Q1" s="75"/>
    </row>
    <row r="2" spans="1:17" s="74" customFormat="1" ht="57" customHeight="1">
      <c r="F2" s="76"/>
      <c r="G2" s="76"/>
      <c r="H2" s="288" t="s">
        <v>50</v>
      </c>
      <c r="I2" s="288"/>
      <c r="J2" s="288"/>
      <c r="K2" s="288"/>
      <c r="L2" s="288"/>
      <c r="M2" s="288"/>
      <c r="N2" s="76"/>
      <c r="O2" s="76"/>
      <c r="P2" s="76"/>
      <c r="Q2" s="76"/>
    </row>
    <row r="3" spans="1:17">
      <c r="A3" s="79"/>
    </row>
    <row r="4" spans="1:17" ht="16.5">
      <c r="A4" s="289" t="s">
        <v>444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7">
      <c r="A5" s="79"/>
    </row>
    <row r="6" spans="1:17" s="74" customFormat="1" ht="15.75">
      <c r="A6" s="290"/>
      <c r="B6" s="290"/>
      <c r="C6" s="290"/>
      <c r="L6" s="274" t="s">
        <v>7</v>
      </c>
      <c r="M6" s="274"/>
    </row>
    <row r="7" spans="1:17" s="74" customFormat="1" ht="15.75" customHeight="1">
      <c r="A7" s="80"/>
      <c r="C7" s="81"/>
      <c r="D7" s="291" t="s">
        <v>695</v>
      </c>
      <c r="E7" s="291"/>
      <c r="F7" s="291"/>
      <c r="H7" s="82"/>
      <c r="K7" s="82" t="s">
        <v>8</v>
      </c>
      <c r="L7" s="275"/>
      <c r="M7" s="275"/>
    </row>
    <row r="8" spans="1:17" s="74" customFormat="1" ht="15.75" customHeight="1">
      <c r="A8" s="80"/>
      <c r="H8" s="82"/>
      <c r="I8" s="293" t="s">
        <v>9</v>
      </c>
      <c r="J8" s="293"/>
      <c r="K8" s="294"/>
      <c r="L8" s="275"/>
      <c r="M8" s="275"/>
    </row>
    <row r="9" spans="1:17" s="74" customFormat="1" ht="15.75">
      <c r="A9" s="80"/>
      <c r="G9" s="80"/>
      <c r="H9" s="82"/>
      <c r="K9" s="82" t="s">
        <v>10</v>
      </c>
      <c r="L9" s="275">
        <v>2128019707</v>
      </c>
      <c r="M9" s="275"/>
    </row>
    <row r="10" spans="1:17" s="74" customFormat="1" ht="47.25" customHeight="1">
      <c r="A10" s="80" t="s">
        <v>11</v>
      </c>
      <c r="B10" s="310" t="s">
        <v>714</v>
      </c>
      <c r="C10" s="310"/>
      <c r="D10" s="310"/>
      <c r="E10" s="310"/>
      <c r="F10" s="310"/>
      <c r="G10" s="310"/>
      <c r="H10" s="310"/>
      <c r="I10" s="310"/>
      <c r="K10" s="82" t="s">
        <v>12</v>
      </c>
      <c r="L10" s="275">
        <v>213001001</v>
      </c>
      <c r="M10" s="275"/>
    </row>
    <row r="11" spans="1:17" s="74" customFormat="1" ht="29.25" customHeight="1">
      <c r="A11" s="80" t="s">
        <v>14</v>
      </c>
      <c r="B11" s="310" t="s">
        <v>709</v>
      </c>
      <c r="C11" s="310"/>
      <c r="D11" s="310"/>
      <c r="E11" s="310"/>
      <c r="F11" s="310"/>
      <c r="G11" s="310"/>
      <c r="H11" s="310"/>
      <c r="I11" s="310"/>
      <c r="J11" s="311" t="s">
        <v>189</v>
      </c>
      <c r="K11" s="312"/>
      <c r="L11" s="275"/>
      <c r="M11" s="275"/>
    </row>
    <row r="12" spans="1:17" s="74" customFormat="1" ht="15.75">
      <c r="A12" s="80" t="s">
        <v>15</v>
      </c>
      <c r="B12" s="310" t="s">
        <v>646</v>
      </c>
      <c r="C12" s="310"/>
      <c r="D12" s="310"/>
      <c r="E12" s="310"/>
      <c r="F12" s="310"/>
      <c r="G12" s="310"/>
      <c r="H12" s="310"/>
      <c r="I12" s="310"/>
      <c r="J12" s="293" t="s">
        <v>16</v>
      </c>
      <c r="K12" s="294"/>
      <c r="L12" s="275">
        <v>97701000000</v>
      </c>
      <c r="M12" s="275"/>
    </row>
    <row r="13" spans="1:17" s="74" customFormat="1" ht="15.75">
      <c r="A13" s="80" t="s">
        <v>17</v>
      </c>
      <c r="G13" s="80"/>
      <c r="H13" s="80"/>
      <c r="L13" s="276"/>
      <c r="M13" s="276"/>
    </row>
    <row r="14" spans="1:17">
      <c r="A14" s="79"/>
    </row>
    <row r="15" spans="1:17" ht="22.5" customHeight="1">
      <c r="A15" s="295" t="s">
        <v>55</v>
      </c>
      <c r="B15" s="295" t="s">
        <v>397</v>
      </c>
      <c r="C15" s="295" t="s">
        <v>399</v>
      </c>
      <c r="D15" s="295" t="s">
        <v>398</v>
      </c>
      <c r="E15" s="295" t="s">
        <v>402</v>
      </c>
      <c r="F15" s="295"/>
      <c r="G15" s="295" t="s">
        <v>56</v>
      </c>
      <c r="H15" s="295" t="s">
        <v>388</v>
      </c>
      <c r="I15" s="295" t="s">
        <v>403</v>
      </c>
      <c r="J15" s="295"/>
      <c r="K15" s="295"/>
      <c r="L15" s="295"/>
      <c r="M15" s="295" t="s">
        <v>445</v>
      </c>
    </row>
    <row r="16" spans="1:17" ht="16.5" customHeight="1">
      <c r="A16" s="295"/>
      <c r="B16" s="295"/>
      <c r="C16" s="295"/>
      <c r="D16" s="295"/>
      <c r="E16" s="295" t="s">
        <v>201</v>
      </c>
      <c r="F16" s="295" t="s">
        <v>202</v>
      </c>
      <c r="G16" s="295"/>
      <c r="H16" s="295"/>
      <c r="I16" s="295" t="s">
        <v>198</v>
      </c>
      <c r="J16" s="295" t="s">
        <v>65</v>
      </c>
      <c r="K16" s="295"/>
      <c r="L16" s="295"/>
      <c r="M16" s="295"/>
    </row>
    <row r="17" spans="1:16" ht="27" customHeight="1">
      <c r="A17" s="295"/>
      <c r="B17" s="295"/>
      <c r="C17" s="295"/>
      <c r="D17" s="295"/>
      <c r="E17" s="295"/>
      <c r="F17" s="295"/>
      <c r="G17" s="295"/>
      <c r="H17" s="295"/>
      <c r="I17" s="295"/>
      <c r="J17" s="295" t="s">
        <v>405</v>
      </c>
      <c r="K17" s="295"/>
      <c r="L17" s="295" t="s">
        <v>406</v>
      </c>
      <c r="M17" s="295"/>
    </row>
    <row r="18" spans="1:16" ht="51">
      <c r="A18" s="295"/>
      <c r="B18" s="295"/>
      <c r="C18" s="295"/>
      <c r="D18" s="295"/>
      <c r="E18" s="295"/>
      <c r="F18" s="295"/>
      <c r="G18" s="295"/>
      <c r="H18" s="295"/>
      <c r="I18" s="295"/>
      <c r="J18" s="84" t="s">
        <v>410</v>
      </c>
      <c r="K18" s="84" t="s">
        <v>411</v>
      </c>
      <c r="L18" s="295"/>
      <c r="M18" s="295"/>
    </row>
    <row r="19" spans="1:16" ht="15.75" thickBot="1">
      <c r="A19" s="84">
        <v>1</v>
      </c>
      <c r="B19" s="84">
        <v>2</v>
      </c>
      <c r="C19" s="84">
        <v>3</v>
      </c>
      <c r="D19" s="84">
        <v>4</v>
      </c>
      <c r="E19" s="84">
        <v>5</v>
      </c>
      <c r="F19" s="84">
        <v>6</v>
      </c>
      <c r="G19" s="84">
        <v>7</v>
      </c>
      <c r="H19" s="84">
        <v>8</v>
      </c>
      <c r="I19" s="84">
        <v>9</v>
      </c>
      <c r="J19" s="84">
        <v>10</v>
      </c>
      <c r="K19" s="84">
        <v>11</v>
      </c>
      <c r="L19" s="84">
        <v>12</v>
      </c>
      <c r="M19" s="84">
        <v>13</v>
      </c>
    </row>
    <row r="20" spans="1:16" ht="39" thickBot="1">
      <c r="A20" s="149" t="s">
        <v>689</v>
      </c>
      <c r="B20" s="101" t="s">
        <v>654</v>
      </c>
      <c r="C20" s="101">
        <v>97701000000</v>
      </c>
      <c r="D20" s="101" t="s">
        <v>688</v>
      </c>
      <c r="E20" s="101" t="s">
        <v>662</v>
      </c>
      <c r="F20" s="101">
        <v>55</v>
      </c>
      <c r="G20" s="101"/>
      <c r="H20" s="150">
        <v>21349</v>
      </c>
      <c r="I20" s="150">
        <v>21349</v>
      </c>
      <c r="J20" s="188">
        <v>21349</v>
      </c>
      <c r="K20" s="151">
        <v>0</v>
      </c>
      <c r="L20" s="151">
        <v>0</v>
      </c>
      <c r="M20" s="151">
        <v>0</v>
      </c>
    </row>
    <row r="21" spans="1:16">
      <c r="A21" s="302" t="s">
        <v>92</v>
      </c>
      <c r="B21" s="302"/>
      <c r="C21" s="302"/>
      <c r="D21" s="302"/>
      <c r="E21" s="302"/>
      <c r="F21" s="302"/>
      <c r="G21" s="84">
        <v>9000</v>
      </c>
      <c r="H21" s="152">
        <f t="shared" ref="H21:M21" si="0">SUM(H20:H20)</f>
        <v>21349</v>
      </c>
      <c r="I21" s="152">
        <f t="shared" si="0"/>
        <v>21349</v>
      </c>
      <c r="J21" s="152">
        <f t="shared" si="0"/>
        <v>21349</v>
      </c>
      <c r="K21" s="152">
        <f t="shared" si="0"/>
        <v>0</v>
      </c>
      <c r="L21" s="152">
        <f t="shared" si="0"/>
        <v>0</v>
      </c>
      <c r="M21" s="152">
        <f t="shared" si="0"/>
        <v>0</v>
      </c>
    </row>
    <row r="22" spans="1:16">
      <c r="A22" s="88"/>
    </row>
    <row r="23" spans="1:16" ht="29.25" customHeight="1">
      <c r="A23" s="295" t="s">
        <v>55</v>
      </c>
      <c r="B23" s="295" t="s">
        <v>56</v>
      </c>
      <c r="C23" s="295" t="s">
        <v>446</v>
      </c>
      <c r="D23" s="295"/>
      <c r="E23" s="295"/>
      <c r="F23" s="295"/>
      <c r="G23" s="295"/>
      <c r="H23" s="303" t="s">
        <v>447</v>
      </c>
      <c r="I23" s="303"/>
      <c r="J23" s="303"/>
      <c r="K23" s="303"/>
    </row>
    <row r="24" spans="1:16">
      <c r="A24" s="295"/>
      <c r="B24" s="295"/>
      <c r="C24" s="295" t="s">
        <v>198</v>
      </c>
      <c r="D24" s="295" t="s">
        <v>65</v>
      </c>
      <c r="E24" s="295"/>
      <c r="F24" s="295"/>
      <c r="G24" s="295"/>
      <c r="H24" s="303" t="s">
        <v>198</v>
      </c>
      <c r="I24" s="303" t="s">
        <v>65</v>
      </c>
      <c r="J24" s="303"/>
      <c r="K24" s="303"/>
    </row>
    <row r="25" spans="1:16" ht="31.5" customHeight="1">
      <c r="A25" s="295"/>
      <c r="B25" s="295"/>
      <c r="C25" s="295"/>
      <c r="D25" s="295" t="s">
        <v>448</v>
      </c>
      <c r="E25" s="295"/>
      <c r="F25" s="295"/>
      <c r="G25" s="295" t="s">
        <v>449</v>
      </c>
      <c r="H25" s="303"/>
      <c r="I25" s="303" t="s">
        <v>450</v>
      </c>
      <c r="J25" s="303"/>
      <c r="K25" s="303" t="s">
        <v>451</v>
      </c>
    </row>
    <row r="26" spans="1:16" ht="76.5" customHeight="1">
      <c r="A26" s="295"/>
      <c r="B26" s="295"/>
      <c r="C26" s="295"/>
      <c r="D26" s="84" t="s">
        <v>407</v>
      </c>
      <c r="E26" s="84" t="s">
        <v>408</v>
      </c>
      <c r="F26" s="84" t="s">
        <v>452</v>
      </c>
      <c r="G26" s="295"/>
      <c r="H26" s="303"/>
      <c r="I26" s="178" t="s">
        <v>198</v>
      </c>
      <c r="J26" s="178" t="s">
        <v>453</v>
      </c>
      <c r="K26" s="303"/>
      <c r="P26" s="185"/>
    </row>
    <row r="27" spans="1:16">
      <c r="A27" s="84">
        <v>1</v>
      </c>
      <c r="B27" s="84">
        <v>7</v>
      </c>
      <c r="C27" s="84">
        <v>14</v>
      </c>
      <c r="D27" s="84">
        <v>15</v>
      </c>
      <c r="E27" s="84">
        <v>16</v>
      </c>
      <c r="F27" s="84">
        <v>17</v>
      </c>
      <c r="G27" s="84">
        <v>18</v>
      </c>
      <c r="H27" s="178">
        <v>19</v>
      </c>
      <c r="I27" s="178">
        <v>20</v>
      </c>
      <c r="J27" s="178">
        <v>21</v>
      </c>
      <c r="K27" s="178">
        <v>22</v>
      </c>
    </row>
    <row r="28" spans="1:16" ht="25.5">
      <c r="A28" s="101" t="s">
        <v>689</v>
      </c>
      <c r="B28" s="101"/>
      <c r="C28" s="150">
        <f>SUM(D28:G28)</f>
        <v>0</v>
      </c>
      <c r="D28" s="151"/>
      <c r="E28" s="151"/>
      <c r="F28" s="151"/>
      <c r="G28" s="151"/>
      <c r="H28" s="180">
        <v>196618</v>
      </c>
      <c r="I28" s="180"/>
      <c r="J28" s="180"/>
      <c r="K28" s="180">
        <v>196618</v>
      </c>
    </row>
    <row r="29" spans="1:16">
      <c r="A29" s="86" t="s">
        <v>92</v>
      </c>
      <c r="B29" s="84">
        <v>9000</v>
      </c>
      <c r="C29" s="152">
        <f t="shared" ref="C29:K29" si="1">SUM(C28:C28)</f>
        <v>0</v>
      </c>
      <c r="D29" s="152">
        <f t="shared" si="1"/>
        <v>0</v>
      </c>
      <c r="E29" s="152">
        <f t="shared" si="1"/>
        <v>0</v>
      </c>
      <c r="F29" s="152">
        <f t="shared" si="1"/>
        <v>0</v>
      </c>
      <c r="G29" s="152">
        <f t="shared" si="1"/>
        <v>0</v>
      </c>
      <c r="H29" s="181">
        <f t="shared" si="1"/>
        <v>196618</v>
      </c>
      <c r="I29" s="181">
        <f t="shared" si="1"/>
        <v>0</v>
      </c>
      <c r="J29" s="181">
        <f t="shared" si="1"/>
        <v>0</v>
      </c>
      <c r="K29" s="181">
        <f t="shared" si="1"/>
        <v>196618</v>
      </c>
    </row>
    <row r="30" spans="1:16">
      <c r="A30" s="88"/>
    </row>
    <row r="31" spans="1:16" s="74" customFormat="1" ht="15.75">
      <c r="A31" s="91" t="s">
        <v>165</v>
      </c>
    </row>
    <row r="32" spans="1:16" s="74" customFormat="1" ht="15.75" customHeight="1">
      <c r="A32" s="256" t="s">
        <v>429</v>
      </c>
      <c r="B32" s="256"/>
      <c r="C32" s="257" t="s">
        <v>663</v>
      </c>
      <c r="D32" s="257"/>
      <c r="F32" s="257"/>
      <c r="G32" s="257"/>
      <c r="I32" s="257" t="s">
        <v>690</v>
      </c>
      <c r="J32" s="257"/>
    </row>
    <row r="33" spans="1:10" s="74" customFormat="1">
      <c r="A33" s="79" t="s">
        <v>430</v>
      </c>
      <c r="C33" s="255" t="s">
        <v>431</v>
      </c>
      <c r="D33" s="255"/>
      <c r="E33" s="92"/>
      <c r="F33" s="255" t="s">
        <v>432</v>
      </c>
      <c r="G33" s="255"/>
      <c r="H33" s="92"/>
      <c r="I33" s="255" t="s">
        <v>433</v>
      </c>
      <c r="J33" s="255"/>
    </row>
    <row r="34" spans="1:10" s="74" customFormat="1">
      <c r="A34" s="79"/>
      <c r="C34" s="92"/>
      <c r="D34" s="92"/>
      <c r="E34" s="92"/>
      <c r="F34" s="92"/>
      <c r="G34" s="92"/>
      <c r="H34" s="92"/>
      <c r="I34" s="92"/>
      <c r="J34" s="92"/>
    </row>
    <row r="35" spans="1:10" s="74" customFormat="1" ht="15.75">
      <c r="A35" s="91" t="s">
        <v>434</v>
      </c>
      <c r="C35" s="257" t="s">
        <v>696</v>
      </c>
      <c r="D35" s="257"/>
      <c r="F35" s="257" t="s">
        <v>697</v>
      </c>
      <c r="G35" s="257"/>
      <c r="I35" s="257">
        <v>510558</v>
      </c>
      <c r="J35" s="257"/>
    </row>
    <row r="36" spans="1:10" s="74" customFormat="1">
      <c r="A36" s="79"/>
      <c r="C36" s="255" t="s">
        <v>431</v>
      </c>
      <c r="D36" s="255"/>
      <c r="E36" s="92"/>
      <c r="F36" s="255" t="s">
        <v>435</v>
      </c>
      <c r="G36" s="255"/>
      <c r="H36" s="92"/>
      <c r="I36" s="255" t="s">
        <v>436</v>
      </c>
      <c r="J36" s="255"/>
    </row>
    <row r="37" spans="1:10" s="74" customFormat="1" ht="15.75">
      <c r="A37" s="138" t="s">
        <v>720</v>
      </c>
    </row>
  </sheetData>
  <mergeCells count="60">
    <mergeCell ref="A32:B32"/>
    <mergeCell ref="C32:D32"/>
    <mergeCell ref="F32:G32"/>
    <mergeCell ref="I32:J32"/>
    <mergeCell ref="C36:D36"/>
    <mergeCell ref="F36:G36"/>
    <mergeCell ref="I36:J36"/>
    <mergeCell ref="C33:D33"/>
    <mergeCell ref="F33:G33"/>
    <mergeCell ref="I33:J33"/>
    <mergeCell ref="C35:D35"/>
    <mergeCell ref="F35:G35"/>
    <mergeCell ref="I35:J35"/>
    <mergeCell ref="J16:L16"/>
    <mergeCell ref="J17:K17"/>
    <mergeCell ref="L17:L18"/>
    <mergeCell ref="A21:F21"/>
    <mergeCell ref="A23:A26"/>
    <mergeCell ref="B23:B26"/>
    <mergeCell ref="C23:G23"/>
    <mergeCell ref="H23:K23"/>
    <mergeCell ref="C24:C26"/>
    <mergeCell ref="D24:G24"/>
    <mergeCell ref="H24:H26"/>
    <mergeCell ref="I24:K24"/>
    <mergeCell ref="D25:F25"/>
    <mergeCell ref="G25:G26"/>
    <mergeCell ref="I25:J25"/>
    <mergeCell ref="K25:K26"/>
    <mergeCell ref="B12:I12"/>
    <mergeCell ref="J12:K12"/>
    <mergeCell ref="L12:M12"/>
    <mergeCell ref="L13:M13"/>
    <mergeCell ref="A15:A18"/>
    <mergeCell ref="B15:B18"/>
    <mergeCell ref="C15:C18"/>
    <mergeCell ref="D15:D18"/>
    <mergeCell ref="E15:F15"/>
    <mergeCell ref="G15:G18"/>
    <mergeCell ref="H15:H18"/>
    <mergeCell ref="I15:L15"/>
    <mergeCell ref="M15:M18"/>
    <mergeCell ref="E16:E18"/>
    <mergeCell ref="F16:F18"/>
    <mergeCell ref="I16:I18"/>
    <mergeCell ref="B11:I11"/>
    <mergeCell ref="J11:K11"/>
    <mergeCell ref="L11:M11"/>
    <mergeCell ref="J1:M1"/>
    <mergeCell ref="H2:M2"/>
    <mergeCell ref="A4:M4"/>
    <mergeCell ref="A6:C6"/>
    <mergeCell ref="L6:M6"/>
    <mergeCell ref="L7:M7"/>
    <mergeCell ref="I8:K8"/>
    <mergeCell ref="L8:M8"/>
    <mergeCell ref="L9:M9"/>
    <mergeCell ref="B10:I10"/>
    <mergeCell ref="L10:M10"/>
    <mergeCell ref="D7:F7"/>
  </mergeCells>
  <pageMargins left="0.39370078740157483" right="0.39370078740157483" top="0.78740157480314965" bottom="0.59055118110236227" header="0.31496062992125984" footer="0.31496062992125984"/>
  <pageSetup paperSize="9" scale="75" fitToHeight="0" orientation="landscape" r:id="rId1"/>
  <rowBreaks count="1" manualBreakCount="1">
    <brk id="2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2"/>
  <sheetViews>
    <sheetView view="pageBreakPreview" topLeftCell="A22" zoomScale="60" zoomScaleNormal="100" workbookViewId="0">
      <selection activeCell="X48" sqref="X47:X48"/>
    </sheetView>
  </sheetViews>
  <sheetFormatPr defaultRowHeight="15"/>
  <cols>
    <col min="1" max="1" width="33.7109375" style="78" customWidth="1"/>
    <col min="2" max="2" width="23.42578125" style="78" customWidth="1"/>
    <col min="3" max="3" width="12.85546875" style="78" customWidth="1"/>
    <col min="4" max="4" width="9.140625" style="78" customWidth="1"/>
    <col min="5" max="5" width="7.5703125" style="78" customWidth="1"/>
    <col min="6" max="6" width="8.140625" style="78" customWidth="1"/>
    <col min="7" max="7" width="13.5703125" style="78" customWidth="1"/>
    <col min="8" max="8" width="13.140625" style="78" customWidth="1"/>
    <col min="9" max="11" width="9.140625" style="78"/>
    <col min="12" max="12" width="9.85546875" style="78" customWidth="1"/>
    <col min="13" max="13" width="9.5703125" style="78" customWidth="1"/>
    <col min="14" max="14" width="12.7109375" style="78" customWidth="1"/>
    <col min="15" max="15" width="10.28515625" style="78" customWidth="1"/>
    <col min="16" max="16" width="9.140625" style="78"/>
    <col min="17" max="17" width="10.140625" style="78" customWidth="1"/>
    <col min="18" max="16384" width="9.140625" style="78"/>
  </cols>
  <sheetData>
    <row r="1" spans="1:17" s="74" customFormat="1">
      <c r="H1" s="75"/>
      <c r="I1" s="75"/>
      <c r="J1" s="75"/>
      <c r="M1" s="75"/>
      <c r="N1" s="287" t="s">
        <v>454</v>
      </c>
      <c r="O1" s="287"/>
      <c r="P1" s="287"/>
      <c r="Q1" s="287"/>
    </row>
    <row r="2" spans="1:17" s="74" customFormat="1" ht="57" customHeight="1">
      <c r="F2" s="76"/>
      <c r="G2" s="76"/>
      <c r="H2" s="76"/>
      <c r="I2" s="76"/>
      <c r="K2" s="76"/>
      <c r="L2" s="288" t="s">
        <v>50</v>
      </c>
      <c r="M2" s="288"/>
      <c r="N2" s="288"/>
      <c r="O2" s="288"/>
      <c r="P2" s="288"/>
      <c r="Q2" s="288"/>
    </row>
    <row r="3" spans="1:17">
      <c r="A3" s="77"/>
    </row>
    <row r="4" spans="1:17" ht="16.5">
      <c r="A4" s="289" t="s">
        <v>455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</row>
    <row r="5" spans="1:17" ht="16.5">
      <c r="A5" s="94"/>
    </row>
    <row r="6" spans="1:17" s="74" customFormat="1" ht="15.75">
      <c r="A6" s="290"/>
      <c r="B6" s="290"/>
      <c r="C6" s="290"/>
      <c r="P6" s="274" t="s">
        <v>7</v>
      </c>
      <c r="Q6" s="274"/>
    </row>
    <row r="7" spans="1:17" s="74" customFormat="1" ht="15.75">
      <c r="A7" s="80"/>
      <c r="F7" s="291" t="s">
        <v>695</v>
      </c>
      <c r="G7" s="291"/>
      <c r="H7" s="291"/>
      <c r="I7" s="291"/>
      <c r="N7" s="82"/>
      <c r="O7" s="82" t="s">
        <v>8</v>
      </c>
      <c r="P7" s="275"/>
      <c r="Q7" s="275"/>
    </row>
    <row r="8" spans="1:17" s="74" customFormat="1" ht="15.75" customHeight="1">
      <c r="A8" s="80"/>
      <c r="M8" s="293" t="s">
        <v>9</v>
      </c>
      <c r="N8" s="293"/>
      <c r="O8" s="294"/>
      <c r="P8" s="275"/>
      <c r="Q8" s="275"/>
    </row>
    <row r="9" spans="1:17" s="74" customFormat="1" ht="15.75">
      <c r="A9" s="80"/>
      <c r="M9" s="80"/>
      <c r="N9" s="82"/>
      <c r="O9" s="82" t="s">
        <v>10</v>
      </c>
      <c r="P9" s="275">
        <v>2128019707</v>
      </c>
      <c r="Q9" s="275"/>
    </row>
    <row r="10" spans="1:17" s="74" customFormat="1" ht="32.25" customHeight="1">
      <c r="A10" s="80" t="s">
        <v>11</v>
      </c>
      <c r="B10" s="310" t="s">
        <v>713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N10" s="83"/>
      <c r="O10" s="82" t="s">
        <v>12</v>
      </c>
      <c r="P10" s="275">
        <v>213001001</v>
      </c>
      <c r="Q10" s="275"/>
    </row>
    <row r="11" spans="1:17" s="74" customFormat="1" ht="29.25" customHeight="1">
      <c r="A11" s="80" t="s">
        <v>14</v>
      </c>
      <c r="B11" s="310" t="s">
        <v>709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N11" s="293" t="s">
        <v>189</v>
      </c>
      <c r="O11" s="294"/>
      <c r="P11" s="275"/>
      <c r="Q11" s="275"/>
    </row>
    <row r="12" spans="1:17" s="74" customFormat="1" ht="17.25" customHeight="1">
      <c r="A12" s="80" t="s">
        <v>15</v>
      </c>
      <c r="B12" s="310" t="s">
        <v>646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N12" s="293" t="s">
        <v>16</v>
      </c>
      <c r="O12" s="294"/>
      <c r="P12" s="275">
        <v>97701000000</v>
      </c>
      <c r="Q12" s="275"/>
    </row>
    <row r="13" spans="1:17" s="74" customFormat="1" ht="15.75">
      <c r="A13" s="80" t="s">
        <v>17</v>
      </c>
      <c r="G13" s="80"/>
      <c r="H13" s="80"/>
      <c r="P13" s="276"/>
      <c r="Q13" s="276"/>
    </row>
    <row r="14" spans="1:17">
      <c r="A14" s="79"/>
    </row>
    <row r="15" spans="1:17" ht="15.75">
      <c r="A15" s="313" t="s">
        <v>456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</row>
    <row r="16" spans="1:17" ht="15.75">
      <c r="A16" s="95"/>
    </row>
    <row r="17" spans="1:17" ht="40.5" customHeight="1">
      <c r="A17" s="295" t="s">
        <v>396</v>
      </c>
      <c r="B17" s="295" t="s">
        <v>397</v>
      </c>
      <c r="C17" s="295" t="s">
        <v>402</v>
      </c>
      <c r="D17" s="295"/>
      <c r="E17" s="295" t="s">
        <v>56</v>
      </c>
      <c r="F17" s="295" t="s">
        <v>457</v>
      </c>
      <c r="G17" s="295" t="s">
        <v>458</v>
      </c>
      <c r="H17" s="295"/>
      <c r="I17" s="295"/>
      <c r="J17" s="295" t="s">
        <v>459</v>
      </c>
      <c r="K17" s="295"/>
      <c r="L17" s="295" t="s">
        <v>460</v>
      </c>
      <c r="M17" s="295"/>
      <c r="N17" s="295" t="s">
        <v>461</v>
      </c>
      <c r="O17" s="314" t="s">
        <v>462</v>
      </c>
      <c r="P17" s="315"/>
      <c r="Q17" s="295" t="s">
        <v>463</v>
      </c>
    </row>
    <row r="18" spans="1:17">
      <c r="A18" s="295"/>
      <c r="B18" s="295"/>
      <c r="C18" s="295" t="s">
        <v>201</v>
      </c>
      <c r="D18" s="295" t="s">
        <v>202</v>
      </c>
      <c r="E18" s="295"/>
      <c r="F18" s="295"/>
      <c r="G18" s="295" t="s">
        <v>201</v>
      </c>
      <c r="H18" s="295" t="s">
        <v>10</v>
      </c>
      <c r="I18" s="295" t="s">
        <v>464</v>
      </c>
      <c r="J18" s="295" t="s">
        <v>465</v>
      </c>
      <c r="K18" s="295" t="s">
        <v>466</v>
      </c>
      <c r="L18" s="296" t="s">
        <v>467</v>
      </c>
      <c r="M18" s="295" t="s">
        <v>468</v>
      </c>
      <c r="N18" s="295"/>
      <c r="O18" s="316"/>
      <c r="P18" s="317"/>
      <c r="Q18" s="295"/>
    </row>
    <row r="19" spans="1:17" ht="80.25" customHeight="1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7"/>
      <c r="M19" s="295"/>
      <c r="N19" s="295"/>
      <c r="O19" s="84" t="s">
        <v>469</v>
      </c>
      <c r="P19" s="84" t="s">
        <v>470</v>
      </c>
      <c r="Q19" s="295"/>
    </row>
    <row r="20" spans="1:17">
      <c r="A20" s="84">
        <v>1</v>
      </c>
      <c r="B20" s="84">
        <v>2</v>
      </c>
      <c r="C20" s="84">
        <v>3</v>
      </c>
      <c r="D20" s="84">
        <v>4</v>
      </c>
      <c r="E20" s="84">
        <v>5</v>
      </c>
      <c r="F20" s="84">
        <v>6</v>
      </c>
      <c r="G20" s="84">
        <v>7</v>
      </c>
      <c r="H20" s="84">
        <v>8</v>
      </c>
      <c r="I20" s="84">
        <v>9</v>
      </c>
      <c r="J20" s="84">
        <v>10</v>
      </c>
      <c r="K20" s="84">
        <v>11</v>
      </c>
      <c r="L20" s="84">
        <v>12</v>
      </c>
      <c r="M20" s="84">
        <v>13</v>
      </c>
      <c r="N20" s="84">
        <v>14</v>
      </c>
      <c r="O20" s="84">
        <v>15</v>
      </c>
      <c r="P20" s="84">
        <v>16</v>
      </c>
      <c r="Q20" s="84">
        <v>17</v>
      </c>
    </row>
    <row r="21" spans="1:17">
      <c r="A21" s="96" t="s">
        <v>412</v>
      </c>
      <c r="B21" s="84" t="s">
        <v>93</v>
      </c>
      <c r="C21" s="84" t="s">
        <v>93</v>
      </c>
      <c r="D21" s="84" t="s">
        <v>93</v>
      </c>
      <c r="E21" s="84">
        <v>1000</v>
      </c>
      <c r="F21" s="157">
        <f>SUM(F23:F24)</f>
        <v>0</v>
      </c>
      <c r="G21" s="84"/>
      <c r="H21" s="84"/>
      <c r="I21" s="84"/>
      <c r="J21" s="97"/>
      <c r="K21" s="84"/>
      <c r="L21" s="89"/>
      <c r="M21" s="89"/>
      <c r="N21" s="89">
        <f>SUM(N22:N24)</f>
        <v>0</v>
      </c>
      <c r="O21" s="159"/>
      <c r="P21" s="159"/>
      <c r="Q21" s="84"/>
    </row>
    <row r="22" spans="1:17">
      <c r="A22" s="96" t="s">
        <v>65</v>
      </c>
      <c r="B22" s="85"/>
      <c r="C22" s="85"/>
      <c r="D22" s="85"/>
      <c r="E22" s="84"/>
      <c r="F22" s="157"/>
      <c r="G22" s="84"/>
      <c r="H22" s="84"/>
      <c r="I22" s="84"/>
      <c r="J22" s="97"/>
      <c r="K22" s="84"/>
      <c r="L22" s="89"/>
      <c r="M22" s="89"/>
      <c r="N22" s="89"/>
      <c r="O22" s="159"/>
      <c r="P22" s="159"/>
      <c r="Q22" s="84"/>
    </row>
    <row r="23" spans="1:17">
      <c r="A23" s="153"/>
      <c r="B23" s="147"/>
      <c r="C23" s="147"/>
      <c r="D23" s="147"/>
      <c r="E23" s="101">
        <v>1001</v>
      </c>
      <c r="F23" s="158"/>
      <c r="G23" s="101"/>
      <c r="H23" s="101"/>
      <c r="I23" s="101"/>
      <c r="J23" s="154"/>
      <c r="K23" s="154"/>
      <c r="L23" s="102"/>
      <c r="M23" s="102"/>
      <c r="N23" s="102"/>
      <c r="O23" s="160"/>
      <c r="P23" s="160"/>
      <c r="Q23" s="101"/>
    </row>
    <row r="24" spans="1:17">
      <c r="A24" s="153"/>
      <c r="B24" s="147"/>
      <c r="C24" s="147"/>
      <c r="D24" s="147"/>
      <c r="E24" s="101"/>
      <c r="F24" s="158"/>
      <c r="G24" s="101"/>
      <c r="H24" s="101"/>
      <c r="I24" s="101"/>
      <c r="J24" s="154"/>
      <c r="K24" s="101"/>
      <c r="L24" s="102"/>
      <c r="M24" s="102"/>
      <c r="N24" s="102"/>
      <c r="O24" s="160"/>
      <c r="P24" s="160"/>
      <c r="Q24" s="101"/>
    </row>
    <row r="25" spans="1:17">
      <c r="A25" s="96" t="s">
        <v>413</v>
      </c>
      <c r="B25" s="84" t="s">
        <v>93</v>
      </c>
      <c r="C25" s="84" t="s">
        <v>93</v>
      </c>
      <c r="D25" s="84" t="s">
        <v>93</v>
      </c>
      <c r="E25" s="84">
        <v>2000</v>
      </c>
      <c r="F25" s="157">
        <f>SUM(F27)</f>
        <v>0</v>
      </c>
      <c r="G25" s="84"/>
      <c r="H25" s="84"/>
      <c r="I25" s="84"/>
      <c r="J25" s="97"/>
      <c r="K25" s="84"/>
      <c r="L25" s="89"/>
      <c r="M25" s="89"/>
      <c r="N25" s="89">
        <f>SUM(N26:N27)</f>
        <v>0</v>
      </c>
      <c r="O25" s="159"/>
      <c r="P25" s="159"/>
      <c r="Q25" s="84"/>
    </row>
    <row r="26" spans="1:17">
      <c r="A26" s="96" t="s">
        <v>65</v>
      </c>
      <c r="B26" s="85"/>
      <c r="C26" s="85"/>
      <c r="D26" s="85"/>
      <c r="E26" s="84"/>
      <c r="F26" s="157"/>
      <c r="G26" s="84"/>
      <c r="H26" s="84"/>
      <c r="I26" s="84"/>
      <c r="J26" s="97"/>
      <c r="K26" s="84"/>
      <c r="L26" s="89"/>
      <c r="M26" s="89"/>
      <c r="N26" s="89"/>
      <c r="O26" s="159"/>
      <c r="P26" s="159"/>
      <c r="Q26" s="84"/>
    </row>
    <row r="27" spans="1:17">
      <c r="A27" s="153"/>
      <c r="B27" s="147"/>
      <c r="C27" s="147"/>
      <c r="D27" s="147"/>
      <c r="E27" s="101">
        <v>2001</v>
      </c>
      <c r="F27" s="158"/>
      <c r="G27" s="101"/>
      <c r="H27" s="101"/>
      <c r="I27" s="101"/>
      <c r="J27" s="154"/>
      <c r="K27" s="101"/>
      <c r="L27" s="102"/>
      <c r="M27" s="102"/>
      <c r="N27" s="102"/>
      <c r="O27" s="160"/>
      <c r="P27" s="160"/>
      <c r="Q27" s="101"/>
    </row>
    <row r="28" spans="1:17" ht="25.5">
      <c r="A28" s="96" t="s">
        <v>414</v>
      </c>
      <c r="B28" s="84" t="s">
        <v>93</v>
      </c>
      <c r="C28" s="84" t="s">
        <v>93</v>
      </c>
      <c r="D28" s="84" t="s">
        <v>93</v>
      </c>
      <c r="E28" s="84">
        <v>3000</v>
      </c>
      <c r="F28" s="157">
        <f>SUM(F30)</f>
        <v>0</v>
      </c>
      <c r="G28" s="84"/>
      <c r="H28" s="84"/>
      <c r="I28" s="84"/>
      <c r="J28" s="97"/>
      <c r="K28" s="84"/>
      <c r="L28" s="89"/>
      <c r="M28" s="89"/>
      <c r="N28" s="89">
        <f>SUM(N29:N30)</f>
        <v>0</v>
      </c>
      <c r="O28" s="159"/>
      <c r="P28" s="159"/>
      <c r="Q28" s="84"/>
    </row>
    <row r="29" spans="1:17">
      <c r="A29" s="96" t="s">
        <v>65</v>
      </c>
      <c r="B29" s="85"/>
      <c r="C29" s="85"/>
      <c r="D29" s="85"/>
      <c r="E29" s="84"/>
      <c r="F29" s="157"/>
      <c r="G29" s="84"/>
      <c r="H29" s="84"/>
      <c r="I29" s="84"/>
      <c r="J29" s="97"/>
      <c r="K29" s="84"/>
      <c r="L29" s="89"/>
      <c r="M29" s="89"/>
      <c r="N29" s="89"/>
      <c r="O29" s="159"/>
      <c r="P29" s="159"/>
      <c r="Q29" s="84"/>
    </row>
    <row r="30" spans="1:17">
      <c r="A30" s="153"/>
      <c r="B30" s="147"/>
      <c r="C30" s="147"/>
      <c r="D30" s="147"/>
      <c r="E30" s="101">
        <v>3001</v>
      </c>
      <c r="F30" s="158"/>
      <c r="G30" s="101"/>
      <c r="H30" s="101"/>
      <c r="I30" s="101"/>
      <c r="J30" s="154"/>
      <c r="K30" s="101"/>
      <c r="L30" s="102"/>
      <c r="M30" s="102"/>
      <c r="N30" s="102"/>
      <c r="O30" s="160"/>
      <c r="P30" s="160"/>
      <c r="Q30" s="101"/>
    </row>
    <row r="31" spans="1:17" ht="25.5">
      <c r="A31" s="96" t="s">
        <v>415</v>
      </c>
      <c r="B31" s="84" t="s">
        <v>93</v>
      </c>
      <c r="C31" s="84" t="s">
        <v>93</v>
      </c>
      <c r="D31" s="84" t="s">
        <v>93</v>
      </c>
      <c r="E31" s="84">
        <v>4000</v>
      </c>
      <c r="F31" s="157">
        <f>SUM(F33)</f>
        <v>0</v>
      </c>
      <c r="G31" s="84"/>
      <c r="H31" s="84"/>
      <c r="I31" s="84"/>
      <c r="J31" s="97"/>
      <c r="K31" s="84"/>
      <c r="L31" s="89"/>
      <c r="M31" s="89"/>
      <c r="N31" s="89">
        <f>SUM(N32:N33)</f>
        <v>0</v>
      </c>
      <c r="O31" s="159"/>
      <c r="P31" s="159"/>
      <c r="Q31" s="84"/>
    </row>
    <row r="32" spans="1:17">
      <c r="A32" s="96" t="s">
        <v>65</v>
      </c>
      <c r="B32" s="85"/>
      <c r="C32" s="85"/>
      <c r="D32" s="85"/>
      <c r="E32" s="84"/>
      <c r="F32" s="157"/>
      <c r="G32" s="84"/>
      <c r="H32" s="84"/>
      <c r="I32" s="84"/>
      <c r="J32" s="97"/>
      <c r="K32" s="84"/>
      <c r="L32" s="89"/>
      <c r="M32" s="89"/>
      <c r="N32" s="89"/>
      <c r="O32" s="159"/>
      <c r="P32" s="159"/>
      <c r="Q32" s="84"/>
    </row>
    <row r="33" spans="1:17">
      <c r="A33" s="153"/>
      <c r="B33" s="147"/>
      <c r="C33" s="147"/>
      <c r="D33" s="147"/>
      <c r="E33" s="101">
        <v>4001</v>
      </c>
      <c r="F33" s="158"/>
      <c r="G33" s="101"/>
      <c r="H33" s="101"/>
      <c r="I33" s="101"/>
      <c r="J33" s="154"/>
      <c r="K33" s="101"/>
      <c r="L33" s="102"/>
      <c r="M33" s="102"/>
      <c r="N33" s="102"/>
      <c r="O33" s="160"/>
      <c r="P33" s="160"/>
      <c r="Q33" s="101"/>
    </row>
    <row r="34" spans="1:17" ht="18" customHeight="1">
      <c r="A34" s="96" t="s">
        <v>416</v>
      </c>
      <c r="B34" s="84" t="s">
        <v>93</v>
      </c>
      <c r="C34" s="84" t="s">
        <v>93</v>
      </c>
      <c r="D34" s="84" t="s">
        <v>93</v>
      </c>
      <c r="E34" s="84">
        <v>5000</v>
      </c>
      <c r="F34" s="157">
        <f>SUM(F36)</f>
        <v>0</v>
      </c>
      <c r="G34" s="84"/>
      <c r="H34" s="84"/>
      <c r="I34" s="84"/>
      <c r="J34" s="97"/>
      <c r="K34" s="84"/>
      <c r="L34" s="89"/>
      <c r="M34" s="89"/>
      <c r="N34" s="89">
        <f>SUM(N35:N36)</f>
        <v>0</v>
      </c>
      <c r="O34" s="159"/>
      <c r="P34" s="159"/>
      <c r="Q34" s="84"/>
    </row>
    <row r="35" spans="1:17">
      <c r="A35" s="85" t="s">
        <v>65</v>
      </c>
      <c r="B35" s="85"/>
      <c r="C35" s="85"/>
      <c r="D35" s="85"/>
      <c r="E35" s="84"/>
      <c r="F35" s="157"/>
      <c r="G35" s="84"/>
      <c r="H35" s="84"/>
      <c r="I35" s="84"/>
      <c r="J35" s="97"/>
      <c r="K35" s="84"/>
      <c r="L35" s="89"/>
      <c r="M35" s="89"/>
      <c r="N35" s="89"/>
      <c r="O35" s="159"/>
      <c r="P35" s="159"/>
      <c r="Q35" s="84"/>
    </row>
    <row r="36" spans="1:17">
      <c r="A36" s="147"/>
      <c r="B36" s="147"/>
      <c r="C36" s="147"/>
      <c r="D36" s="147"/>
      <c r="E36" s="101">
        <v>5001</v>
      </c>
      <c r="F36" s="158"/>
      <c r="G36" s="101"/>
      <c r="H36" s="101"/>
      <c r="I36" s="101"/>
      <c r="J36" s="154"/>
      <c r="K36" s="101"/>
      <c r="L36" s="102"/>
      <c r="M36" s="102"/>
      <c r="N36" s="102"/>
      <c r="O36" s="160"/>
      <c r="P36" s="160"/>
      <c r="Q36" s="101"/>
    </row>
    <row r="37" spans="1:17">
      <c r="A37" s="302" t="s">
        <v>92</v>
      </c>
      <c r="B37" s="302"/>
      <c r="C37" s="302"/>
      <c r="D37" s="302"/>
      <c r="E37" s="84">
        <v>9000</v>
      </c>
      <c r="F37" s="156">
        <f>F21+F25+F28+F31+F34</f>
        <v>0</v>
      </c>
      <c r="G37" s="100" t="s">
        <v>279</v>
      </c>
      <c r="H37" s="100" t="s">
        <v>279</v>
      </c>
      <c r="I37" s="100" t="s">
        <v>279</v>
      </c>
      <c r="J37" s="100" t="s">
        <v>279</v>
      </c>
      <c r="K37" s="100" t="s">
        <v>279</v>
      </c>
      <c r="L37" s="100" t="s">
        <v>279</v>
      </c>
      <c r="M37" s="100" t="s">
        <v>279</v>
      </c>
      <c r="N37" s="90">
        <f>N21+N25+N28+N31+N34</f>
        <v>0</v>
      </c>
      <c r="O37" s="161" t="s">
        <v>279</v>
      </c>
      <c r="P37" s="161" t="s">
        <v>279</v>
      </c>
      <c r="Q37" s="161" t="s">
        <v>279</v>
      </c>
    </row>
    <row r="38" spans="1:17">
      <c r="A38" s="88"/>
    </row>
    <row r="39" spans="1:17" ht="15.75">
      <c r="A39" s="313" t="s">
        <v>471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</row>
    <row r="40" spans="1:17">
      <c r="A40" s="88"/>
    </row>
    <row r="41" spans="1:17" ht="18" customHeight="1">
      <c r="A41" s="295" t="s">
        <v>396</v>
      </c>
      <c r="B41" s="295" t="s">
        <v>397</v>
      </c>
      <c r="C41" s="295" t="s">
        <v>402</v>
      </c>
      <c r="D41" s="295"/>
      <c r="E41" s="295" t="s">
        <v>56</v>
      </c>
      <c r="F41" s="295" t="s">
        <v>457</v>
      </c>
      <c r="G41" s="295" t="s">
        <v>458</v>
      </c>
      <c r="H41" s="295"/>
      <c r="I41" s="295"/>
      <c r="J41" s="295" t="s">
        <v>472</v>
      </c>
      <c r="K41" s="295" t="s">
        <v>460</v>
      </c>
      <c r="L41" s="295"/>
      <c r="M41" s="295"/>
      <c r="N41" s="296" t="s">
        <v>461</v>
      </c>
      <c r="O41" s="314" t="s">
        <v>473</v>
      </c>
      <c r="P41" s="315"/>
      <c r="Q41" s="295" t="s">
        <v>463</v>
      </c>
    </row>
    <row r="42" spans="1:17" ht="30.75" customHeight="1">
      <c r="A42" s="295"/>
      <c r="B42" s="295"/>
      <c r="C42" s="295" t="s">
        <v>201</v>
      </c>
      <c r="D42" s="295" t="s">
        <v>202</v>
      </c>
      <c r="E42" s="295"/>
      <c r="F42" s="295"/>
      <c r="G42" s="295" t="s">
        <v>201</v>
      </c>
      <c r="H42" s="295" t="s">
        <v>10</v>
      </c>
      <c r="I42" s="295" t="s">
        <v>464</v>
      </c>
      <c r="J42" s="295"/>
      <c r="K42" s="296" t="s">
        <v>467</v>
      </c>
      <c r="L42" s="295" t="s">
        <v>474</v>
      </c>
      <c r="M42" s="296" t="s">
        <v>475</v>
      </c>
      <c r="N42" s="299"/>
      <c r="O42" s="316"/>
      <c r="P42" s="317"/>
      <c r="Q42" s="295"/>
    </row>
    <row r="43" spans="1:17" ht="76.5">
      <c r="A43" s="295"/>
      <c r="B43" s="295"/>
      <c r="C43" s="295"/>
      <c r="D43" s="295"/>
      <c r="E43" s="295"/>
      <c r="F43" s="295"/>
      <c r="G43" s="295"/>
      <c r="H43" s="295"/>
      <c r="I43" s="295"/>
      <c r="J43" s="295"/>
      <c r="K43" s="297"/>
      <c r="L43" s="295"/>
      <c r="M43" s="297"/>
      <c r="N43" s="297"/>
      <c r="O43" s="84" t="s">
        <v>469</v>
      </c>
      <c r="P43" s="84" t="s">
        <v>470</v>
      </c>
      <c r="Q43" s="295"/>
    </row>
    <row r="44" spans="1:17">
      <c r="A44" s="84">
        <v>1</v>
      </c>
      <c r="B44" s="84">
        <v>2</v>
      </c>
      <c r="C44" s="84">
        <v>3</v>
      </c>
      <c r="D44" s="84">
        <v>4</v>
      </c>
      <c r="E44" s="84">
        <v>5</v>
      </c>
      <c r="F44" s="84">
        <v>6</v>
      </c>
      <c r="G44" s="84">
        <v>7</v>
      </c>
      <c r="H44" s="84">
        <v>8</v>
      </c>
      <c r="I44" s="84">
        <v>9</v>
      </c>
      <c r="J44" s="84">
        <v>10</v>
      </c>
      <c r="K44" s="84">
        <v>11</v>
      </c>
      <c r="L44" s="84">
        <v>12</v>
      </c>
      <c r="M44" s="84">
        <v>13</v>
      </c>
      <c r="N44" s="84">
        <v>14</v>
      </c>
      <c r="O44" s="84">
        <v>15</v>
      </c>
      <c r="P44" s="84">
        <v>16</v>
      </c>
      <c r="Q44" s="84">
        <v>17</v>
      </c>
    </row>
    <row r="45" spans="1:17">
      <c r="A45" s="96" t="s">
        <v>412</v>
      </c>
      <c r="B45" s="84" t="s">
        <v>93</v>
      </c>
      <c r="C45" s="84" t="s">
        <v>93</v>
      </c>
      <c r="D45" s="84" t="s">
        <v>93</v>
      </c>
      <c r="E45" s="84">
        <v>1000</v>
      </c>
      <c r="F45" s="157">
        <f>SUM(F47:F48)</f>
        <v>0</v>
      </c>
      <c r="G45" s="84"/>
      <c r="H45" s="84"/>
      <c r="I45" s="84"/>
      <c r="J45" s="97"/>
      <c r="K45" s="89"/>
      <c r="L45" s="89"/>
      <c r="M45" s="89"/>
      <c r="N45" s="89">
        <f>SUM(N46:N48)</f>
        <v>0</v>
      </c>
      <c r="O45" s="159"/>
      <c r="P45" s="159"/>
      <c r="Q45" s="84"/>
    </row>
    <row r="46" spans="1:17">
      <c r="A46" s="96" t="s">
        <v>65</v>
      </c>
      <c r="B46" s="85"/>
      <c r="C46" s="85"/>
      <c r="D46" s="85"/>
      <c r="E46" s="84"/>
      <c r="F46" s="157"/>
      <c r="G46" s="84"/>
      <c r="H46" s="84"/>
      <c r="I46" s="84"/>
      <c r="J46" s="97"/>
      <c r="K46" s="89"/>
      <c r="L46" s="89"/>
      <c r="M46" s="89"/>
      <c r="N46" s="89"/>
      <c r="O46" s="159"/>
      <c r="P46" s="159"/>
      <c r="Q46" s="84"/>
    </row>
    <row r="47" spans="1:17">
      <c r="A47" s="153"/>
      <c r="B47" s="147"/>
      <c r="C47" s="147"/>
      <c r="D47" s="147"/>
      <c r="E47" s="101">
        <v>1001</v>
      </c>
      <c r="F47" s="158"/>
      <c r="G47" s="101"/>
      <c r="H47" s="101"/>
      <c r="I47" s="101"/>
      <c r="J47" s="154"/>
      <c r="K47" s="102"/>
      <c r="L47" s="102"/>
      <c r="M47" s="102"/>
      <c r="N47" s="102"/>
      <c r="O47" s="160"/>
      <c r="P47" s="160"/>
      <c r="Q47" s="101"/>
    </row>
    <row r="48" spans="1:17">
      <c r="A48" s="153"/>
      <c r="B48" s="147"/>
      <c r="C48" s="147"/>
      <c r="D48" s="147"/>
      <c r="E48" s="101"/>
      <c r="F48" s="158"/>
      <c r="G48" s="101"/>
      <c r="H48" s="101"/>
      <c r="I48" s="101"/>
      <c r="J48" s="154"/>
      <c r="K48" s="102"/>
      <c r="L48" s="102"/>
      <c r="M48" s="102"/>
      <c r="N48" s="102"/>
      <c r="O48" s="160"/>
      <c r="P48" s="160"/>
      <c r="Q48" s="101"/>
    </row>
    <row r="49" spans="1:17">
      <c r="A49" s="96" t="s">
        <v>413</v>
      </c>
      <c r="B49" s="84" t="s">
        <v>93</v>
      </c>
      <c r="C49" s="84" t="s">
        <v>93</v>
      </c>
      <c r="D49" s="84" t="s">
        <v>93</v>
      </c>
      <c r="E49" s="84">
        <v>2000</v>
      </c>
      <c r="F49" s="157">
        <f>SUM(F51)</f>
        <v>0</v>
      </c>
      <c r="G49" s="84"/>
      <c r="H49" s="84"/>
      <c r="I49" s="84"/>
      <c r="J49" s="97"/>
      <c r="K49" s="89"/>
      <c r="L49" s="89"/>
      <c r="M49" s="89"/>
      <c r="N49" s="89">
        <f>SUM(N50:N51)</f>
        <v>0</v>
      </c>
      <c r="O49" s="159"/>
      <c r="P49" s="159"/>
      <c r="Q49" s="84"/>
    </row>
    <row r="50" spans="1:17">
      <c r="A50" s="85" t="s">
        <v>65</v>
      </c>
      <c r="B50" s="85"/>
      <c r="C50" s="85"/>
      <c r="D50" s="85"/>
      <c r="E50" s="84"/>
      <c r="F50" s="157"/>
      <c r="G50" s="84"/>
      <c r="H50" s="84"/>
      <c r="I50" s="84"/>
      <c r="J50" s="97"/>
      <c r="K50" s="89"/>
      <c r="L50" s="89"/>
      <c r="M50" s="89"/>
      <c r="N50" s="89"/>
      <c r="O50" s="159"/>
      <c r="P50" s="159"/>
      <c r="Q50" s="84"/>
    </row>
    <row r="51" spans="1:17">
      <c r="A51" s="147"/>
      <c r="B51" s="147"/>
      <c r="C51" s="147"/>
      <c r="D51" s="147"/>
      <c r="E51" s="101">
        <v>2001</v>
      </c>
      <c r="F51" s="158"/>
      <c r="G51" s="101"/>
      <c r="H51" s="101"/>
      <c r="I51" s="101"/>
      <c r="J51" s="154"/>
      <c r="K51" s="102"/>
      <c r="L51" s="102"/>
      <c r="M51" s="102"/>
      <c r="N51" s="102"/>
      <c r="O51" s="160"/>
      <c r="P51" s="160"/>
      <c r="Q51" s="101"/>
    </row>
    <row r="52" spans="1:17" ht="25.5">
      <c r="A52" s="85" t="s">
        <v>414</v>
      </c>
      <c r="B52" s="84" t="s">
        <v>93</v>
      </c>
      <c r="C52" s="84" t="s">
        <v>93</v>
      </c>
      <c r="D52" s="84" t="s">
        <v>93</v>
      </c>
      <c r="E52" s="84">
        <v>3000</v>
      </c>
      <c r="F52" s="157">
        <f>SUM(F54)</f>
        <v>0</v>
      </c>
      <c r="G52" s="84"/>
      <c r="H52" s="84"/>
      <c r="I52" s="84"/>
      <c r="J52" s="97"/>
      <c r="K52" s="89"/>
      <c r="L52" s="89"/>
      <c r="M52" s="89"/>
      <c r="N52" s="89">
        <f>SUM(N53:N54)</f>
        <v>0</v>
      </c>
      <c r="O52" s="159"/>
      <c r="P52" s="159"/>
      <c r="Q52" s="84"/>
    </row>
    <row r="53" spans="1:17">
      <c r="A53" s="85" t="s">
        <v>65</v>
      </c>
      <c r="B53" s="85"/>
      <c r="C53" s="85"/>
      <c r="D53" s="85"/>
      <c r="E53" s="84"/>
      <c r="F53" s="157"/>
      <c r="G53" s="84"/>
      <c r="H53" s="84"/>
      <c r="I53" s="84"/>
      <c r="J53" s="97"/>
      <c r="K53" s="89"/>
      <c r="L53" s="89"/>
      <c r="M53" s="89"/>
      <c r="N53" s="89"/>
      <c r="O53" s="159"/>
      <c r="P53" s="159"/>
      <c r="Q53" s="84"/>
    </row>
    <row r="54" spans="1:17">
      <c r="A54" s="147"/>
      <c r="B54" s="147"/>
      <c r="C54" s="147"/>
      <c r="D54" s="147"/>
      <c r="E54" s="101">
        <v>3001</v>
      </c>
      <c r="F54" s="158"/>
      <c r="G54" s="101"/>
      <c r="H54" s="101"/>
      <c r="I54" s="101"/>
      <c r="J54" s="154"/>
      <c r="K54" s="102"/>
      <c r="L54" s="102"/>
      <c r="M54" s="102"/>
      <c r="N54" s="102"/>
      <c r="O54" s="160"/>
      <c r="P54" s="160"/>
      <c r="Q54" s="101"/>
    </row>
    <row r="55" spans="1:17" ht="25.5">
      <c r="A55" s="85" t="s">
        <v>415</v>
      </c>
      <c r="B55" s="84" t="s">
        <v>93</v>
      </c>
      <c r="C55" s="84" t="s">
        <v>93</v>
      </c>
      <c r="D55" s="84" t="s">
        <v>93</v>
      </c>
      <c r="E55" s="84">
        <v>4000</v>
      </c>
      <c r="F55" s="157">
        <f>SUM(F57)</f>
        <v>0</v>
      </c>
      <c r="G55" s="84"/>
      <c r="H55" s="84"/>
      <c r="I55" s="84"/>
      <c r="J55" s="97"/>
      <c r="K55" s="89"/>
      <c r="L55" s="89"/>
      <c r="M55" s="89"/>
      <c r="N55" s="89">
        <f>SUM(N56:N57)</f>
        <v>0</v>
      </c>
      <c r="O55" s="159"/>
      <c r="P55" s="159"/>
      <c r="Q55" s="84"/>
    </row>
    <row r="56" spans="1:17">
      <c r="A56" s="85" t="s">
        <v>65</v>
      </c>
      <c r="B56" s="85"/>
      <c r="C56" s="85"/>
      <c r="D56" s="85"/>
      <c r="E56" s="84"/>
      <c r="F56" s="157"/>
      <c r="G56" s="84"/>
      <c r="H56" s="84"/>
      <c r="I56" s="84"/>
      <c r="J56" s="97"/>
      <c r="K56" s="89"/>
      <c r="L56" s="89"/>
      <c r="M56" s="89"/>
      <c r="N56" s="89"/>
      <c r="O56" s="159"/>
      <c r="P56" s="159"/>
      <c r="Q56" s="84"/>
    </row>
    <row r="57" spans="1:17">
      <c r="A57" s="147"/>
      <c r="B57" s="147"/>
      <c r="C57" s="147"/>
      <c r="D57" s="147"/>
      <c r="E57" s="101">
        <v>4001</v>
      </c>
      <c r="F57" s="158"/>
      <c r="G57" s="101"/>
      <c r="H57" s="101"/>
      <c r="I57" s="101"/>
      <c r="J57" s="154"/>
      <c r="K57" s="102"/>
      <c r="L57" s="102"/>
      <c r="M57" s="102"/>
      <c r="N57" s="102"/>
      <c r="O57" s="160"/>
      <c r="P57" s="160"/>
      <c r="Q57" s="101"/>
    </row>
    <row r="58" spans="1:17" ht="25.5">
      <c r="A58" s="85" t="s">
        <v>416</v>
      </c>
      <c r="B58" s="84" t="s">
        <v>93</v>
      </c>
      <c r="C58" s="84" t="s">
        <v>93</v>
      </c>
      <c r="D58" s="84" t="s">
        <v>93</v>
      </c>
      <c r="E58" s="84">
        <v>5000</v>
      </c>
      <c r="F58" s="157">
        <f>SUM(F60)</f>
        <v>0</v>
      </c>
      <c r="G58" s="84"/>
      <c r="H58" s="84"/>
      <c r="I58" s="84"/>
      <c r="J58" s="97"/>
      <c r="K58" s="89"/>
      <c r="L58" s="89"/>
      <c r="M58" s="89"/>
      <c r="N58" s="89">
        <f>SUM(N59:N60)</f>
        <v>0</v>
      </c>
      <c r="O58" s="159"/>
      <c r="P58" s="159"/>
      <c r="Q58" s="84"/>
    </row>
    <row r="59" spans="1:17">
      <c r="A59" s="85" t="s">
        <v>65</v>
      </c>
      <c r="B59" s="85"/>
      <c r="C59" s="85"/>
      <c r="D59" s="85"/>
      <c r="E59" s="84"/>
      <c r="F59" s="157"/>
      <c r="G59" s="84"/>
      <c r="H59" s="84"/>
      <c r="I59" s="84"/>
      <c r="J59" s="97"/>
      <c r="K59" s="89"/>
      <c r="L59" s="89"/>
      <c r="M59" s="89"/>
      <c r="N59" s="89"/>
      <c r="O59" s="159"/>
      <c r="P59" s="159"/>
      <c r="Q59" s="84"/>
    </row>
    <row r="60" spans="1:17">
      <c r="A60" s="147"/>
      <c r="B60" s="147"/>
      <c r="C60" s="147"/>
      <c r="D60" s="147"/>
      <c r="E60" s="101">
        <v>5001</v>
      </c>
      <c r="F60" s="158"/>
      <c r="G60" s="101"/>
      <c r="H60" s="101"/>
      <c r="I60" s="101"/>
      <c r="J60" s="154"/>
      <c r="K60" s="102"/>
      <c r="L60" s="102"/>
      <c r="M60" s="102"/>
      <c r="N60" s="102"/>
      <c r="O60" s="160"/>
      <c r="P60" s="160"/>
      <c r="Q60" s="101"/>
    </row>
    <row r="61" spans="1:17">
      <c r="A61" s="302" t="s">
        <v>92</v>
      </c>
      <c r="B61" s="302"/>
      <c r="C61" s="302"/>
      <c r="D61" s="302"/>
      <c r="E61" s="84">
        <v>9000</v>
      </c>
      <c r="F61" s="156">
        <f>F45+F49+F52+F55+F58</f>
        <v>0</v>
      </c>
      <c r="G61" s="100" t="s">
        <v>279</v>
      </c>
      <c r="H61" s="100" t="s">
        <v>279</v>
      </c>
      <c r="I61" s="100" t="s">
        <v>279</v>
      </c>
      <c r="J61" s="100" t="s">
        <v>279</v>
      </c>
      <c r="K61" s="100" t="s">
        <v>279</v>
      </c>
      <c r="L61" s="100" t="s">
        <v>279</v>
      </c>
      <c r="M61" s="100" t="s">
        <v>279</v>
      </c>
      <c r="N61" s="90">
        <f>N45+N49+N52+N55+N58</f>
        <v>0</v>
      </c>
      <c r="O61" s="161" t="s">
        <v>279</v>
      </c>
      <c r="P61" s="161" t="s">
        <v>279</v>
      </c>
      <c r="Q61" s="161" t="s">
        <v>279</v>
      </c>
    </row>
    <row r="62" spans="1:17" ht="15.75">
      <c r="A62" s="91"/>
    </row>
    <row r="63" spans="1:17" s="74" customFormat="1" ht="15.75">
      <c r="A63" s="91" t="s">
        <v>165</v>
      </c>
    </row>
    <row r="64" spans="1:17" s="74" customFormat="1" ht="15.75" customHeight="1">
      <c r="A64" s="256" t="s">
        <v>429</v>
      </c>
      <c r="B64" s="256"/>
      <c r="C64" s="257" t="s">
        <v>663</v>
      </c>
      <c r="D64" s="257"/>
      <c r="F64" s="257"/>
      <c r="G64" s="257"/>
      <c r="I64" s="257" t="s">
        <v>690</v>
      </c>
      <c r="J64" s="257"/>
    </row>
    <row r="65" spans="1:17" s="74" customFormat="1">
      <c r="A65" s="79" t="s">
        <v>430</v>
      </c>
      <c r="C65" s="255" t="s">
        <v>431</v>
      </c>
      <c r="D65" s="255"/>
      <c r="E65" s="92"/>
      <c r="F65" s="255" t="s">
        <v>432</v>
      </c>
      <c r="G65" s="255"/>
      <c r="H65" s="92"/>
      <c r="I65" s="255" t="s">
        <v>433</v>
      </c>
      <c r="J65" s="255"/>
    </row>
    <row r="66" spans="1:17" s="74" customFormat="1">
      <c r="A66" s="79"/>
      <c r="C66" s="92"/>
      <c r="D66" s="92"/>
      <c r="E66" s="92"/>
      <c r="F66" s="92"/>
      <c r="G66" s="92"/>
      <c r="H66" s="92"/>
      <c r="I66" s="92"/>
      <c r="J66" s="92"/>
    </row>
    <row r="67" spans="1:17" s="74" customFormat="1" ht="15.75">
      <c r="A67" s="91" t="s">
        <v>434</v>
      </c>
      <c r="C67" s="257" t="s">
        <v>696</v>
      </c>
      <c r="D67" s="257"/>
      <c r="F67" s="257" t="s">
        <v>697</v>
      </c>
      <c r="G67" s="257"/>
      <c r="I67" s="257">
        <v>510058</v>
      </c>
      <c r="J67" s="257"/>
    </row>
    <row r="68" spans="1:17" s="74" customFormat="1">
      <c r="A68" s="79"/>
      <c r="C68" s="255" t="s">
        <v>431</v>
      </c>
      <c r="D68" s="255"/>
      <c r="E68" s="92"/>
      <c r="F68" s="255" t="s">
        <v>435</v>
      </c>
      <c r="G68" s="255"/>
      <c r="H68" s="92"/>
      <c r="I68" s="255" t="s">
        <v>436</v>
      </c>
      <c r="J68" s="255"/>
    </row>
    <row r="69" spans="1:17" s="74" customFormat="1" ht="15.75">
      <c r="A69" s="138" t="s">
        <v>721</v>
      </c>
    </row>
    <row r="70" spans="1:17">
      <c r="A70" s="88" t="s">
        <v>476</v>
      </c>
    </row>
    <row r="71" spans="1:17" ht="27" customHeight="1">
      <c r="A71" s="308" t="s">
        <v>477</v>
      </c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  <c r="O71" s="308"/>
      <c r="P71" s="308"/>
      <c r="Q71" s="308"/>
    </row>
    <row r="72" spans="1:17" ht="27" customHeight="1">
      <c r="A72" s="308" t="s">
        <v>478</v>
      </c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</row>
  </sheetData>
  <mergeCells count="77">
    <mergeCell ref="C68:D68"/>
    <mergeCell ref="F68:G68"/>
    <mergeCell ref="I68:J68"/>
    <mergeCell ref="A71:Q71"/>
    <mergeCell ref="A72:Q72"/>
    <mergeCell ref="C65:D65"/>
    <mergeCell ref="F65:G65"/>
    <mergeCell ref="I65:J65"/>
    <mergeCell ref="C67:D67"/>
    <mergeCell ref="F67:G67"/>
    <mergeCell ref="I67:J67"/>
    <mergeCell ref="A61:D61"/>
    <mergeCell ref="A64:B64"/>
    <mergeCell ref="C64:D64"/>
    <mergeCell ref="F64:G64"/>
    <mergeCell ref="I64:J64"/>
    <mergeCell ref="H42:H43"/>
    <mergeCell ref="I42:I43"/>
    <mergeCell ref="K42:K43"/>
    <mergeCell ref="L42:L43"/>
    <mergeCell ref="M42:M43"/>
    <mergeCell ref="A37:D37"/>
    <mergeCell ref="A39:Q39"/>
    <mergeCell ref="A41:A43"/>
    <mergeCell ref="B41:B43"/>
    <mergeCell ref="C41:D41"/>
    <mergeCell ref="E41:E43"/>
    <mergeCell ref="F41:F43"/>
    <mergeCell ref="G41:I41"/>
    <mergeCell ref="J41:J43"/>
    <mergeCell ref="K41:M41"/>
    <mergeCell ref="N41:N43"/>
    <mergeCell ref="O41:P42"/>
    <mergeCell ref="Q41:Q43"/>
    <mergeCell ref="C42:C43"/>
    <mergeCell ref="D42:D43"/>
    <mergeCell ref="G42:G43"/>
    <mergeCell ref="J18:J19"/>
    <mergeCell ref="G17:I17"/>
    <mergeCell ref="J17:K17"/>
    <mergeCell ref="L17:M17"/>
    <mergeCell ref="N17:N19"/>
    <mergeCell ref="G18:G19"/>
    <mergeCell ref="H18:H19"/>
    <mergeCell ref="I18:I19"/>
    <mergeCell ref="O17:P18"/>
    <mergeCell ref="Q17:Q19"/>
    <mergeCell ref="K18:K19"/>
    <mergeCell ref="L18:L19"/>
    <mergeCell ref="M18:M19"/>
    <mergeCell ref="B12:L12"/>
    <mergeCell ref="N12:O12"/>
    <mergeCell ref="P12:Q12"/>
    <mergeCell ref="P13:Q13"/>
    <mergeCell ref="A15:Q15"/>
    <mergeCell ref="A17:A19"/>
    <mergeCell ref="B17:B19"/>
    <mergeCell ref="C17:D17"/>
    <mergeCell ref="E17:E19"/>
    <mergeCell ref="F17:F19"/>
    <mergeCell ref="C18:C19"/>
    <mergeCell ref="D18:D19"/>
    <mergeCell ref="B11:L11"/>
    <mergeCell ref="N11:O11"/>
    <mergeCell ref="P11:Q11"/>
    <mergeCell ref="N1:Q1"/>
    <mergeCell ref="L2:Q2"/>
    <mergeCell ref="A4:Q4"/>
    <mergeCell ref="A6:C6"/>
    <mergeCell ref="P6:Q6"/>
    <mergeCell ref="F7:I7"/>
    <mergeCell ref="P7:Q7"/>
    <mergeCell ref="M8:O8"/>
    <mergeCell ref="P8:Q8"/>
    <mergeCell ref="P9:Q9"/>
    <mergeCell ref="B10:L10"/>
    <mergeCell ref="P10:Q10"/>
  </mergeCells>
  <pageMargins left="0.39370078740157483" right="0.39370078740157483" top="0.78740157480314965" bottom="0.59055118110236227" header="0.31496062992125984" footer="0.31496062992125984"/>
  <pageSetup paperSize="9" scale="65" fitToHeight="0" orientation="landscape" r:id="rId1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5"/>
  <sheetViews>
    <sheetView zoomScaleNormal="100" workbookViewId="0">
      <selection activeCell="B21" sqref="B21"/>
    </sheetView>
  </sheetViews>
  <sheetFormatPr defaultRowHeight="15"/>
  <cols>
    <col min="1" max="1" width="46.5703125" style="74" customWidth="1"/>
    <col min="2" max="2" width="22.28515625" style="74" customWidth="1"/>
    <col min="3" max="3" width="13.5703125" style="74" customWidth="1"/>
    <col min="4" max="4" width="10.28515625" style="74" customWidth="1"/>
    <col min="5" max="5" width="9.140625" style="74"/>
    <col min="6" max="6" width="8" style="74" customWidth="1"/>
    <col min="7" max="7" width="12.5703125" style="74" customWidth="1"/>
    <col min="8" max="8" width="15.42578125" style="74" customWidth="1"/>
    <col min="9" max="9" width="9.140625" style="74"/>
    <col min="10" max="10" width="10.5703125" style="74" customWidth="1"/>
    <col min="11" max="11" width="10.42578125" style="74" customWidth="1"/>
    <col min="12" max="12" width="16.140625" style="74" customWidth="1"/>
    <col min="13" max="14" width="9.140625" style="74"/>
    <col min="15" max="15" width="11.85546875" style="74" customWidth="1"/>
    <col min="16" max="16384" width="9.140625" style="74"/>
  </cols>
  <sheetData>
    <row r="1" spans="1:15">
      <c r="H1" s="75"/>
      <c r="I1" s="75"/>
      <c r="J1" s="75"/>
      <c r="L1" s="287" t="s">
        <v>479</v>
      </c>
      <c r="M1" s="287"/>
      <c r="N1" s="287"/>
      <c r="O1" s="287"/>
    </row>
    <row r="2" spans="1:15" ht="57" customHeight="1">
      <c r="F2" s="76"/>
      <c r="G2" s="76"/>
      <c r="H2" s="76"/>
      <c r="I2" s="76"/>
      <c r="J2" s="288" t="s">
        <v>50</v>
      </c>
      <c r="K2" s="288"/>
      <c r="L2" s="288"/>
      <c r="M2" s="288"/>
      <c r="N2" s="288"/>
      <c r="O2" s="288"/>
    </row>
    <row r="3" spans="1:15">
      <c r="A3" s="77"/>
    </row>
    <row r="4" spans="1:15">
      <c r="A4" s="79"/>
    </row>
    <row r="5" spans="1:15" ht="16.5">
      <c r="A5" s="289" t="s">
        <v>480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</row>
    <row r="6" spans="1:15">
      <c r="A6" s="79"/>
    </row>
    <row r="7" spans="1:15" ht="15.75">
      <c r="A7" s="290"/>
      <c r="B7" s="290"/>
      <c r="C7" s="290"/>
      <c r="N7" s="274" t="s">
        <v>7</v>
      </c>
      <c r="O7" s="274"/>
    </row>
    <row r="8" spans="1:15" ht="15.75" customHeight="1">
      <c r="A8" s="80"/>
      <c r="C8" s="81"/>
      <c r="D8" s="291" t="s">
        <v>695</v>
      </c>
      <c r="E8" s="291"/>
      <c r="F8" s="291"/>
      <c r="G8" s="291"/>
      <c r="L8" s="82"/>
      <c r="M8" s="82" t="s">
        <v>8</v>
      </c>
      <c r="N8" s="275"/>
      <c r="O8" s="275"/>
    </row>
    <row r="9" spans="1:15" ht="15.75" customHeight="1">
      <c r="A9" s="80"/>
      <c r="K9" s="293" t="s">
        <v>9</v>
      </c>
      <c r="L9" s="293"/>
      <c r="M9" s="293"/>
      <c r="N9" s="275"/>
      <c r="O9" s="275"/>
    </row>
    <row r="10" spans="1:15" ht="15.75">
      <c r="A10" s="80"/>
      <c r="K10" s="80"/>
      <c r="L10" s="82"/>
      <c r="M10" s="82" t="s">
        <v>10</v>
      </c>
      <c r="N10" s="275">
        <v>2128019707</v>
      </c>
      <c r="O10" s="275"/>
    </row>
    <row r="11" spans="1:15" ht="43.5" customHeight="1">
      <c r="A11" s="80" t="s">
        <v>11</v>
      </c>
      <c r="B11" s="310" t="s">
        <v>714</v>
      </c>
      <c r="C11" s="310"/>
      <c r="D11" s="310"/>
      <c r="E11" s="310"/>
      <c r="F11" s="310"/>
      <c r="G11" s="310"/>
      <c r="H11" s="310"/>
      <c r="I11" s="310"/>
      <c r="J11" s="310"/>
      <c r="L11" s="83"/>
      <c r="M11" s="82" t="s">
        <v>12</v>
      </c>
      <c r="N11" s="275">
        <v>213001001</v>
      </c>
      <c r="O11" s="275"/>
    </row>
    <row r="12" spans="1:15" ht="29.25" customHeight="1">
      <c r="A12" s="80" t="s">
        <v>14</v>
      </c>
      <c r="B12" s="310" t="s">
        <v>709</v>
      </c>
      <c r="C12" s="310"/>
      <c r="D12" s="310"/>
      <c r="E12" s="310"/>
      <c r="F12" s="310"/>
      <c r="G12" s="310"/>
      <c r="H12" s="310"/>
      <c r="I12" s="310"/>
      <c r="J12" s="310"/>
      <c r="L12" s="293" t="s">
        <v>189</v>
      </c>
      <c r="M12" s="293"/>
      <c r="N12" s="275"/>
      <c r="O12" s="275"/>
    </row>
    <row r="13" spans="1:15" ht="18" customHeight="1">
      <c r="A13" s="80" t="s">
        <v>15</v>
      </c>
      <c r="B13" s="310" t="s">
        <v>646</v>
      </c>
      <c r="C13" s="310"/>
      <c r="D13" s="310"/>
      <c r="E13" s="310"/>
      <c r="F13" s="310"/>
      <c r="G13" s="310"/>
      <c r="H13" s="310"/>
      <c r="I13" s="310"/>
      <c r="J13" s="310"/>
      <c r="L13" s="293" t="s">
        <v>16</v>
      </c>
      <c r="M13" s="294"/>
      <c r="N13" s="275">
        <v>97701000000</v>
      </c>
      <c r="O13" s="275"/>
    </row>
    <row r="14" spans="1:15" ht="15.75">
      <c r="A14" s="80" t="s">
        <v>17</v>
      </c>
      <c r="G14" s="80"/>
      <c r="H14" s="80"/>
      <c r="N14" s="276"/>
      <c r="O14" s="276"/>
    </row>
    <row r="15" spans="1:15">
      <c r="A15" s="79"/>
    </row>
    <row r="16" spans="1:15" ht="24" customHeight="1">
      <c r="A16" s="295" t="s">
        <v>396</v>
      </c>
      <c r="B16" s="295" t="s">
        <v>397</v>
      </c>
      <c r="C16" s="295" t="s">
        <v>402</v>
      </c>
      <c r="D16" s="295"/>
      <c r="E16" s="295" t="s">
        <v>56</v>
      </c>
      <c r="F16" s="295" t="s">
        <v>481</v>
      </c>
      <c r="G16" s="295" t="s">
        <v>482</v>
      </c>
      <c r="H16" s="295"/>
      <c r="I16" s="295"/>
      <c r="J16" s="295" t="s">
        <v>459</v>
      </c>
      <c r="K16" s="295"/>
      <c r="L16" s="295" t="s">
        <v>483</v>
      </c>
      <c r="M16" s="314" t="s">
        <v>473</v>
      </c>
      <c r="N16" s="315"/>
      <c r="O16" s="295" t="s">
        <v>484</v>
      </c>
    </row>
    <row r="17" spans="1:15" ht="8.25" customHeight="1">
      <c r="A17" s="295"/>
      <c r="B17" s="295"/>
      <c r="C17" s="295" t="s">
        <v>201</v>
      </c>
      <c r="D17" s="295" t="s">
        <v>202</v>
      </c>
      <c r="E17" s="295"/>
      <c r="F17" s="295"/>
      <c r="G17" s="295" t="s">
        <v>201</v>
      </c>
      <c r="H17" s="295" t="s">
        <v>10</v>
      </c>
      <c r="I17" s="295" t="s">
        <v>464</v>
      </c>
      <c r="J17" s="295" t="s">
        <v>465</v>
      </c>
      <c r="K17" s="295" t="s">
        <v>466</v>
      </c>
      <c r="L17" s="295"/>
      <c r="M17" s="318"/>
      <c r="N17" s="319"/>
      <c r="O17" s="295"/>
    </row>
    <row r="18" spans="1:15" ht="21.75" customHeight="1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316"/>
      <c r="N18" s="317"/>
      <c r="O18" s="295"/>
    </row>
    <row r="19" spans="1:15" ht="76.5" customHeight="1">
      <c r="A19" s="295"/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84" t="s">
        <v>469</v>
      </c>
      <c r="N19" s="84" t="s">
        <v>470</v>
      </c>
      <c r="O19" s="295"/>
    </row>
    <row r="20" spans="1:15">
      <c r="A20" s="98">
        <v>1</v>
      </c>
      <c r="B20" s="98">
        <v>2</v>
      </c>
      <c r="C20" s="98">
        <v>3</v>
      </c>
      <c r="D20" s="98">
        <v>4</v>
      </c>
      <c r="E20" s="98">
        <v>5</v>
      </c>
      <c r="F20" s="98">
        <v>6</v>
      </c>
      <c r="G20" s="98">
        <v>7</v>
      </c>
      <c r="H20" s="98">
        <v>8</v>
      </c>
      <c r="I20" s="98">
        <v>9</v>
      </c>
      <c r="J20" s="98">
        <v>10</v>
      </c>
      <c r="K20" s="98">
        <v>11</v>
      </c>
      <c r="L20" s="98">
        <v>12</v>
      </c>
      <c r="M20" s="98">
        <v>13</v>
      </c>
      <c r="N20" s="98">
        <v>14</v>
      </c>
      <c r="O20" s="98">
        <v>15</v>
      </c>
    </row>
    <row r="21" spans="1:15">
      <c r="A21" s="96" t="s">
        <v>412</v>
      </c>
      <c r="B21" s="84"/>
      <c r="C21" s="84"/>
      <c r="D21" s="84"/>
      <c r="E21" s="84">
        <v>1000</v>
      </c>
      <c r="F21" s="157">
        <f>SUM(F23:F24)</f>
        <v>0</v>
      </c>
      <c r="G21" s="84"/>
      <c r="H21" s="84"/>
      <c r="I21" s="84"/>
      <c r="J21" s="84"/>
      <c r="K21" s="84"/>
      <c r="L21" s="89">
        <f>SUM(L23:L24)</f>
        <v>0</v>
      </c>
      <c r="M21" s="84"/>
      <c r="N21" s="84"/>
      <c r="O21" s="84"/>
    </row>
    <row r="22" spans="1:15">
      <c r="A22" s="96" t="s">
        <v>65</v>
      </c>
      <c r="B22" s="84"/>
      <c r="C22" s="84"/>
      <c r="D22" s="84"/>
      <c r="E22" s="84"/>
      <c r="F22" s="157"/>
      <c r="G22" s="84"/>
      <c r="H22" s="84"/>
      <c r="I22" s="84"/>
      <c r="J22" s="84"/>
      <c r="K22" s="84"/>
      <c r="L22" s="89"/>
      <c r="M22" s="84"/>
      <c r="N22" s="84"/>
      <c r="O22" s="84"/>
    </row>
    <row r="23" spans="1:15">
      <c r="A23" s="153"/>
      <c r="B23" s="101"/>
      <c r="C23" s="101"/>
      <c r="D23" s="101"/>
      <c r="E23" s="101">
        <v>1001</v>
      </c>
      <c r="F23" s="158"/>
      <c r="G23" s="101"/>
      <c r="H23" s="101"/>
      <c r="I23" s="101"/>
      <c r="J23" s="101"/>
      <c r="K23" s="101"/>
      <c r="L23" s="102"/>
      <c r="M23" s="101"/>
      <c r="N23" s="101"/>
      <c r="O23" s="101"/>
    </row>
    <row r="24" spans="1:15">
      <c r="A24" s="153"/>
      <c r="B24" s="101"/>
      <c r="C24" s="101"/>
      <c r="D24" s="101"/>
      <c r="E24" s="101"/>
      <c r="F24" s="158"/>
      <c r="G24" s="101"/>
      <c r="H24" s="101"/>
      <c r="I24" s="101"/>
      <c r="J24" s="101"/>
      <c r="K24" s="101"/>
      <c r="L24" s="102"/>
      <c r="M24" s="101"/>
      <c r="N24" s="101"/>
      <c r="O24" s="101"/>
    </row>
    <row r="25" spans="1:15">
      <c r="A25" s="96" t="s">
        <v>413</v>
      </c>
      <c r="B25" s="84"/>
      <c r="C25" s="84"/>
      <c r="D25" s="84"/>
      <c r="E25" s="84">
        <v>2000</v>
      </c>
      <c r="F25" s="157">
        <f>SUM(F27)</f>
        <v>0</v>
      </c>
      <c r="G25" s="84"/>
      <c r="H25" s="84"/>
      <c r="I25" s="84"/>
      <c r="J25" s="84"/>
      <c r="K25" s="84"/>
      <c r="L25" s="89">
        <f>SUM(L27)</f>
        <v>0</v>
      </c>
      <c r="M25" s="84"/>
      <c r="N25" s="84"/>
      <c r="O25" s="84"/>
    </row>
    <row r="26" spans="1:15">
      <c r="A26" s="85" t="s">
        <v>65</v>
      </c>
      <c r="B26" s="84"/>
      <c r="C26" s="84"/>
      <c r="D26" s="84"/>
      <c r="E26" s="84"/>
      <c r="F26" s="157"/>
      <c r="G26" s="84"/>
      <c r="H26" s="84"/>
      <c r="I26" s="84"/>
      <c r="J26" s="84"/>
      <c r="K26" s="84"/>
      <c r="L26" s="89"/>
      <c r="M26" s="84"/>
      <c r="N26" s="84"/>
      <c r="O26" s="84"/>
    </row>
    <row r="27" spans="1:15">
      <c r="A27" s="147"/>
      <c r="B27" s="101"/>
      <c r="C27" s="101"/>
      <c r="D27" s="101"/>
      <c r="E27" s="101">
        <v>2001</v>
      </c>
      <c r="F27" s="158"/>
      <c r="G27" s="101"/>
      <c r="H27" s="101"/>
      <c r="I27" s="101"/>
      <c r="J27" s="101"/>
      <c r="K27" s="101"/>
      <c r="L27" s="102"/>
      <c r="M27" s="101"/>
      <c r="N27" s="101"/>
      <c r="O27" s="101"/>
    </row>
    <row r="28" spans="1:15" ht="17.25" customHeight="1">
      <c r="A28" s="85" t="s">
        <v>414</v>
      </c>
      <c r="B28" s="84"/>
      <c r="C28" s="84"/>
      <c r="D28" s="84"/>
      <c r="E28" s="84">
        <v>3000</v>
      </c>
      <c r="F28" s="157">
        <f>SUM(F30)</f>
        <v>0</v>
      </c>
      <c r="G28" s="84"/>
      <c r="H28" s="84"/>
      <c r="I28" s="84"/>
      <c r="J28" s="84"/>
      <c r="K28" s="84"/>
      <c r="L28" s="89">
        <f>SUM(L30)</f>
        <v>0</v>
      </c>
      <c r="M28" s="84"/>
      <c r="N28" s="84"/>
      <c r="O28" s="84"/>
    </row>
    <row r="29" spans="1:15">
      <c r="A29" s="85" t="s">
        <v>65</v>
      </c>
      <c r="B29" s="84"/>
      <c r="C29" s="84"/>
      <c r="D29" s="84"/>
      <c r="E29" s="84"/>
      <c r="F29" s="157"/>
      <c r="G29" s="84"/>
      <c r="H29" s="84"/>
      <c r="I29" s="84"/>
      <c r="J29" s="84"/>
      <c r="K29" s="84"/>
      <c r="L29" s="89"/>
      <c r="M29" s="84"/>
      <c r="N29" s="84"/>
      <c r="O29" s="84"/>
    </row>
    <row r="30" spans="1:15">
      <c r="A30" s="147"/>
      <c r="B30" s="101"/>
      <c r="C30" s="101"/>
      <c r="D30" s="101"/>
      <c r="E30" s="101">
        <v>3001</v>
      </c>
      <c r="F30" s="158"/>
      <c r="G30" s="101"/>
      <c r="H30" s="101"/>
      <c r="I30" s="101"/>
      <c r="J30" s="101"/>
      <c r="K30" s="101"/>
      <c r="L30" s="102"/>
      <c r="M30" s="101"/>
      <c r="N30" s="101"/>
      <c r="O30" s="101"/>
    </row>
    <row r="31" spans="1:15">
      <c r="A31" s="85" t="s">
        <v>415</v>
      </c>
      <c r="B31" s="84"/>
      <c r="C31" s="84"/>
      <c r="D31" s="84"/>
      <c r="E31" s="84">
        <v>4000</v>
      </c>
      <c r="F31" s="157">
        <f>SUM(F33)</f>
        <v>0</v>
      </c>
      <c r="G31" s="84"/>
      <c r="H31" s="84"/>
      <c r="I31" s="84"/>
      <c r="J31" s="84"/>
      <c r="K31" s="84"/>
      <c r="L31" s="89">
        <f>SUM(L33)</f>
        <v>0</v>
      </c>
      <c r="M31" s="84"/>
      <c r="N31" s="84"/>
      <c r="O31" s="84"/>
    </row>
    <row r="32" spans="1:15">
      <c r="A32" s="85" t="s">
        <v>65</v>
      </c>
      <c r="B32" s="84"/>
      <c r="C32" s="84"/>
      <c r="D32" s="84"/>
      <c r="E32" s="84"/>
      <c r="F32" s="157"/>
      <c r="G32" s="84"/>
      <c r="H32" s="84"/>
      <c r="I32" s="84"/>
      <c r="J32" s="84"/>
      <c r="K32" s="84"/>
      <c r="L32" s="89"/>
      <c r="M32" s="84"/>
      <c r="N32" s="84"/>
      <c r="O32" s="84"/>
    </row>
    <row r="33" spans="1:15">
      <c r="A33" s="147"/>
      <c r="B33" s="101"/>
      <c r="C33" s="101"/>
      <c r="D33" s="101"/>
      <c r="E33" s="101">
        <v>4001</v>
      </c>
      <c r="F33" s="158"/>
      <c r="G33" s="101"/>
      <c r="H33" s="101"/>
      <c r="I33" s="101"/>
      <c r="J33" s="101"/>
      <c r="K33" s="101"/>
      <c r="L33" s="102"/>
      <c r="M33" s="101"/>
      <c r="N33" s="101"/>
      <c r="O33" s="101"/>
    </row>
    <row r="34" spans="1:15">
      <c r="A34" s="85" t="s">
        <v>416</v>
      </c>
      <c r="B34" s="84"/>
      <c r="C34" s="84"/>
      <c r="D34" s="84"/>
      <c r="E34" s="84">
        <v>5000</v>
      </c>
      <c r="F34" s="157">
        <f>SUM(F36)</f>
        <v>0</v>
      </c>
      <c r="G34" s="84"/>
      <c r="H34" s="84"/>
      <c r="I34" s="84"/>
      <c r="J34" s="84"/>
      <c r="K34" s="84"/>
      <c r="L34" s="89">
        <f>SUM(L36)</f>
        <v>0</v>
      </c>
      <c r="M34" s="84"/>
      <c r="N34" s="84"/>
      <c r="O34" s="84"/>
    </row>
    <row r="35" spans="1:15">
      <c r="A35" s="85" t="s">
        <v>65</v>
      </c>
      <c r="B35" s="84"/>
      <c r="C35" s="84"/>
      <c r="D35" s="84"/>
      <c r="E35" s="84"/>
      <c r="F35" s="157"/>
      <c r="G35" s="84"/>
      <c r="H35" s="84"/>
      <c r="I35" s="84"/>
      <c r="J35" s="84"/>
      <c r="K35" s="84"/>
      <c r="L35" s="89"/>
      <c r="M35" s="84"/>
      <c r="N35" s="84"/>
      <c r="O35" s="84"/>
    </row>
    <row r="36" spans="1:15">
      <c r="A36" s="147"/>
      <c r="B36" s="101"/>
      <c r="C36" s="101"/>
      <c r="D36" s="101"/>
      <c r="E36" s="101">
        <v>5001</v>
      </c>
      <c r="F36" s="158"/>
      <c r="G36" s="101"/>
      <c r="H36" s="101"/>
      <c r="I36" s="101"/>
      <c r="J36" s="101"/>
      <c r="K36" s="101"/>
      <c r="L36" s="102"/>
      <c r="M36" s="101"/>
      <c r="N36" s="101"/>
      <c r="O36" s="101"/>
    </row>
    <row r="37" spans="1:15">
      <c r="A37" s="302" t="s">
        <v>485</v>
      </c>
      <c r="B37" s="302"/>
      <c r="C37" s="302"/>
      <c r="D37" s="302"/>
      <c r="E37" s="84">
        <v>9000</v>
      </c>
      <c r="F37" s="156">
        <f>F21+F25+F28+F31+F34</f>
        <v>0</v>
      </c>
      <c r="G37" s="100" t="s">
        <v>279</v>
      </c>
      <c r="H37" s="100" t="s">
        <v>279</v>
      </c>
      <c r="I37" s="100" t="s">
        <v>279</v>
      </c>
      <c r="J37" s="100" t="s">
        <v>279</v>
      </c>
      <c r="K37" s="100" t="s">
        <v>279</v>
      </c>
      <c r="L37" s="90">
        <f>L21+L25+L28+L31+L34</f>
        <v>0</v>
      </c>
      <c r="M37" s="100" t="s">
        <v>279</v>
      </c>
      <c r="N37" s="100" t="s">
        <v>279</v>
      </c>
      <c r="O37" s="100" t="s">
        <v>279</v>
      </c>
    </row>
    <row r="38" spans="1:15">
      <c r="A38" s="79"/>
    </row>
    <row r="39" spans="1:15" ht="15.75">
      <c r="A39" s="91" t="s">
        <v>165</v>
      </c>
    </row>
    <row r="40" spans="1:15" ht="15.75" customHeight="1">
      <c r="A40" s="256" t="s">
        <v>429</v>
      </c>
      <c r="B40" s="256"/>
      <c r="C40" s="257" t="s">
        <v>692</v>
      </c>
      <c r="D40" s="257"/>
      <c r="F40" s="257"/>
      <c r="G40" s="257"/>
      <c r="I40" s="257" t="s">
        <v>690</v>
      </c>
      <c r="J40" s="257"/>
    </row>
    <row r="41" spans="1:15">
      <c r="A41" s="79" t="s">
        <v>430</v>
      </c>
      <c r="C41" s="255" t="s">
        <v>431</v>
      </c>
      <c r="D41" s="255"/>
      <c r="E41" s="92"/>
      <c r="F41" s="255" t="s">
        <v>432</v>
      </c>
      <c r="G41" s="255"/>
      <c r="H41" s="92"/>
      <c r="I41" s="255" t="s">
        <v>433</v>
      </c>
      <c r="J41" s="255"/>
    </row>
    <row r="42" spans="1:15">
      <c r="A42" s="79"/>
      <c r="C42" s="92"/>
      <c r="D42" s="92"/>
      <c r="E42" s="92"/>
      <c r="F42" s="92"/>
      <c r="G42" s="92"/>
      <c r="H42" s="92"/>
      <c r="I42" s="92"/>
      <c r="J42" s="92"/>
    </row>
    <row r="43" spans="1:15" ht="15.75">
      <c r="A43" s="91" t="s">
        <v>434</v>
      </c>
      <c r="C43" s="257" t="s">
        <v>696</v>
      </c>
      <c r="D43" s="257"/>
      <c r="F43" s="257" t="s">
        <v>697</v>
      </c>
      <c r="G43" s="257"/>
      <c r="I43" s="257">
        <v>510558</v>
      </c>
      <c r="J43" s="257"/>
    </row>
    <row r="44" spans="1:15">
      <c r="A44" s="79"/>
      <c r="C44" s="255" t="s">
        <v>431</v>
      </c>
      <c r="D44" s="255"/>
      <c r="E44" s="92"/>
      <c r="F44" s="255" t="s">
        <v>435</v>
      </c>
      <c r="G44" s="255"/>
      <c r="H44" s="92"/>
      <c r="I44" s="255" t="s">
        <v>436</v>
      </c>
      <c r="J44" s="255"/>
    </row>
    <row r="45" spans="1:15" ht="15.75">
      <c r="A45" s="138" t="s">
        <v>720</v>
      </c>
    </row>
  </sheetData>
  <mergeCells count="50">
    <mergeCell ref="C44:D44"/>
    <mergeCell ref="F44:G44"/>
    <mergeCell ref="I44:J44"/>
    <mergeCell ref="C41:D41"/>
    <mergeCell ref="F41:G41"/>
    <mergeCell ref="I41:J41"/>
    <mergeCell ref="C43:D43"/>
    <mergeCell ref="F43:G43"/>
    <mergeCell ref="I43:J43"/>
    <mergeCell ref="A37:D37"/>
    <mergeCell ref="A40:B40"/>
    <mergeCell ref="C40:D40"/>
    <mergeCell ref="F40:G40"/>
    <mergeCell ref="I40:J40"/>
    <mergeCell ref="G17:G19"/>
    <mergeCell ref="H17:H19"/>
    <mergeCell ref="I17:I19"/>
    <mergeCell ref="J17:J19"/>
    <mergeCell ref="K17:K19"/>
    <mergeCell ref="B13:J13"/>
    <mergeCell ref="L13:M13"/>
    <mergeCell ref="N13:O13"/>
    <mergeCell ref="N14:O14"/>
    <mergeCell ref="A16:A19"/>
    <mergeCell ref="B16:B19"/>
    <mergeCell ref="C16:D16"/>
    <mergeCell ref="E16:E19"/>
    <mergeCell ref="F16:F19"/>
    <mergeCell ref="G16:I16"/>
    <mergeCell ref="J16:K16"/>
    <mergeCell ref="L16:L19"/>
    <mergeCell ref="M16:N18"/>
    <mergeCell ref="O16:O19"/>
    <mergeCell ref="C17:C19"/>
    <mergeCell ref="D17:D19"/>
    <mergeCell ref="B12:J12"/>
    <mergeCell ref="L12:M12"/>
    <mergeCell ref="N12:O12"/>
    <mergeCell ref="L1:O1"/>
    <mergeCell ref="J2:O2"/>
    <mergeCell ref="A5:O5"/>
    <mergeCell ref="A7:C7"/>
    <mergeCell ref="N7:O7"/>
    <mergeCell ref="D8:G8"/>
    <mergeCell ref="N8:O8"/>
    <mergeCell ref="K9:M9"/>
    <mergeCell ref="N9:O9"/>
    <mergeCell ref="N10:O10"/>
    <mergeCell ref="B11:J11"/>
    <mergeCell ref="N11:O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68"/>
  <sheetViews>
    <sheetView view="pageBreakPreview" topLeftCell="A61" zoomScale="75" zoomScaleNormal="100" zoomScaleSheetLayoutView="75" workbookViewId="0">
      <selection activeCell="K164" sqref="K164"/>
    </sheetView>
  </sheetViews>
  <sheetFormatPr defaultRowHeight="15"/>
  <cols>
    <col min="1" max="1" width="51.7109375" style="191" customWidth="1"/>
    <col min="2" max="2" width="7.42578125" style="191" customWidth="1"/>
    <col min="3" max="3" width="10.140625" style="191" customWidth="1"/>
    <col min="4" max="4" width="12.28515625" style="191" customWidth="1"/>
    <col min="5" max="5" width="11.28515625" style="191" customWidth="1"/>
    <col min="6" max="6" width="12.140625" style="191" customWidth="1"/>
    <col min="7" max="7" width="11.7109375" style="191" customWidth="1"/>
    <col min="8" max="8" width="11.140625" style="191" customWidth="1"/>
    <col min="9" max="9" width="11.28515625" style="191" customWidth="1"/>
    <col min="10" max="10" width="14.28515625" style="191" customWidth="1"/>
    <col min="11" max="11" width="11" style="191" customWidth="1"/>
    <col min="12" max="12" width="11.5703125" style="191" customWidth="1"/>
    <col min="13" max="13" width="10" style="191" customWidth="1"/>
    <col min="14" max="14" width="11.140625" style="191" customWidth="1"/>
    <col min="15" max="15" width="17.5703125" style="191" customWidth="1"/>
    <col min="16" max="16384" width="9.140625" style="191"/>
  </cols>
  <sheetData>
    <row r="1" spans="1:10" s="189" customFormat="1">
      <c r="G1" s="321" t="s">
        <v>486</v>
      </c>
      <c r="H1" s="321"/>
      <c r="I1" s="321"/>
      <c r="J1" s="321"/>
    </row>
    <row r="2" spans="1:10" s="189" customFormat="1" ht="57" customHeight="1">
      <c r="E2" s="322" t="s">
        <v>50</v>
      </c>
      <c r="F2" s="322"/>
      <c r="G2" s="322"/>
      <c r="H2" s="322"/>
      <c r="I2" s="322"/>
      <c r="J2" s="322"/>
    </row>
    <row r="3" spans="1:10">
      <c r="A3" s="190"/>
    </row>
    <row r="4" spans="1:10" ht="16.5">
      <c r="A4" s="323" t="s">
        <v>487</v>
      </c>
      <c r="B4" s="323"/>
      <c r="C4" s="323"/>
      <c r="D4" s="323"/>
      <c r="E4" s="323"/>
      <c r="F4" s="323"/>
      <c r="G4" s="323"/>
      <c r="H4" s="323"/>
      <c r="I4" s="323"/>
      <c r="J4" s="323"/>
    </row>
    <row r="5" spans="1:10">
      <c r="A5" s="192"/>
    </row>
    <row r="6" spans="1:10" s="189" customFormat="1" ht="15.75">
      <c r="A6" s="324"/>
      <c r="B6" s="324"/>
      <c r="C6" s="324"/>
      <c r="J6" s="193" t="s">
        <v>7</v>
      </c>
    </row>
    <row r="7" spans="1:10" s="189" customFormat="1" ht="15.75">
      <c r="A7" s="194"/>
      <c r="B7" s="325" t="str">
        <f>'[1]прил 12'!$D$8</f>
        <v xml:space="preserve"> на 1 января 2024 г.</v>
      </c>
      <c r="C7" s="325"/>
      <c r="D7" s="325"/>
      <c r="E7" s="325"/>
      <c r="H7" s="195"/>
      <c r="I7" s="195" t="s">
        <v>8</v>
      </c>
      <c r="J7" s="196"/>
    </row>
    <row r="8" spans="1:10" s="189" customFormat="1" ht="15.75" customHeight="1">
      <c r="A8" s="194"/>
      <c r="G8" s="326" t="s">
        <v>9</v>
      </c>
      <c r="H8" s="326"/>
      <c r="I8" s="327"/>
      <c r="J8" s="196"/>
    </row>
    <row r="9" spans="1:10" s="189" customFormat="1" ht="15.75">
      <c r="A9" s="194"/>
      <c r="G9" s="194"/>
      <c r="H9" s="195"/>
      <c r="I9" s="195" t="s">
        <v>10</v>
      </c>
      <c r="J9" s="196" t="str">
        <f>'[1]прил 12'!N10</f>
        <v>2128019707</v>
      </c>
    </row>
    <row r="10" spans="1:10" s="189" customFormat="1" ht="32.25" customHeight="1">
      <c r="A10" s="194" t="s">
        <v>11</v>
      </c>
      <c r="B10" s="328" t="str">
        <f>'[1]прил 12'!B11</f>
        <v>БОУ "Чебоксарская общеобразовательная школа для обучающихся с ОВЗ № 1" Минобразования Чувашии</v>
      </c>
      <c r="C10" s="328"/>
      <c r="D10" s="328"/>
      <c r="E10" s="328"/>
      <c r="F10" s="328"/>
      <c r="G10" s="328"/>
      <c r="H10" s="197"/>
      <c r="I10" s="195" t="s">
        <v>12</v>
      </c>
      <c r="J10" s="196" t="str">
        <f>'[1]прил 12'!N11</f>
        <v>213001001</v>
      </c>
    </row>
    <row r="11" spans="1:10" s="189" customFormat="1" ht="29.25" customHeight="1">
      <c r="A11" s="194" t="s">
        <v>14</v>
      </c>
      <c r="B11" s="328" t="str">
        <f>'[1]прил 12'!B12</f>
        <v>Министерство образования Чувашской Республики</v>
      </c>
      <c r="C11" s="328"/>
      <c r="D11" s="328"/>
      <c r="E11" s="328"/>
      <c r="F11" s="328"/>
      <c r="G11" s="328"/>
      <c r="H11" s="326" t="s">
        <v>189</v>
      </c>
      <c r="I11" s="327"/>
      <c r="J11" s="196" t="str">
        <f>'[1]прил 12'!N12</f>
        <v>874</v>
      </c>
    </row>
    <row r="12" spans="1:10" s="189" customFormat="1" ht="16.5" customHeight="1">
      <c r="A12" s="194" t="s">
        <v>15</v>
      </c>
      <c r="B12" s="328" t="str">
        <f>'[1]прил 12'!B13</f>
        <v>государственное</v>
      </c>
      <c r="C12" s="328"/>
      <c r="D12" s="328"/>
      <c r="E12" s="328"/>
      <c r="F12" s="328"/>
      <c r="G12" s="328"/>
      <c r="H12" s="326" t="s">
        <v>16</v>
      </c>
      <c r="I12" s="327"/>
      <c r="J12" s="196" t="str">
        <f>'[1]прил 12'!N13</f>
        <v>97701000</v>
      </c>
    </row>
    <row r="13" spans="1:10" s="189" customFormat="1" ht="15.75">
      <c r="A13" s="194" t="s">
        <v>17</v>
      </c>
      <c r="G13" s="194"/>
      <c r="H13" s="194"/>
      <c r="J13" s="193"/>
    </row>
    <row r="14" spans="1:10" ht="21.75" customHeight="1">
      <c r="A14" s="192"/>
    </row>
    <row r="15" spans="1:10" ht="15.75">
      <c r="A15" s="320" t="s">
        <v>488</v>
      </c>
      <c r="B15" s="320"/>
      <c r="C15" s="320"/>
      <c r="D15" s="320"/>
      <c r="E15" s="320"/>
      <c r="F15" s="320"/>
      <c r="G15" s="320"/>
      <c r="H15" s="320"/>
      <c r="I15" s="320"/>
      <c r="J15" s="320"/>
    </row>
    <row r="16" spans="1:10">
      <c r="A16" s="192"/>
    </row>
    <row r="17" spans="1:10">
      <c r="A17" s="329" t="s">
        <v>489</v>
      </c>
      <c r="B17" s="329" t="s">
        <v>56</v>
      </c>
      <c r="C17" s="329" t="s">
        <v>490</v>
      </c>
      <c r="D17" s="329"/>
      <c r="E17" s="329"/>
      <c r="F17" s="329"/>
      <c r="G17" s="329"/>
      <c r="H17" s="329"/>
      <c r="I17" s="329"/>
      <c r="J17" s="329"/>
    </row>
    <row r="18" spans="1:10">
      <c r="A18" s="329"/>
      <c r="B18" s="329"/>
      <c r="C18" s="329" t="s">
        <v>198</v>
      </c>
      <c r="D18" s="329" t="s">
        <v>65</v>
      </c>
      <c r="E18" s="329"/>
      <c r="F18" s="329"/>
      <c r="G18" s="329"/>
      <c r="H18" s="329"/>
      <c r="I18" s="329"/>
      <c r="J18" s="329"/>
    </row>
    <row r="19" spans="1:10">
      <c r="A19" s="329"/>
      <c r="B19" s="329"/>
      <c r="C19" s="329"/>
      <c r="D19" s="329" t="s">
        <v>491</v>
      </c>
      <c r="E19" s="329" t="s">
        <v>492</v>
      </c>
      <c r="F19" s="329"/>
      <c r="G19" s="329"/>
      <c r="H19" s="329" t="s">
        <v>493</v>
      </c>
      <c r="I19" s="329"/>
      <c r="J19" s="329"/>
    </row>
    <row r="20" spans="1:10" ht="40.5" customHeight="1">
      <c r="A20" s="329"/>
      <c r="B20" s="329"/>
      <c r="C20" s="329"/>
      <c r="D20" s="329"/>
      <c r="E20" s="329" t="s">
        <v>198</v>
      </c>
      <c r="F20" s="329" t="s">
        <v>65</v>
      </c>
      <c r="G20" s="329"/>
      <c r="H20" s="329" t="s">
        <v>494</v>
      </c>
      <c r="I20" s="329" t="s">
        <v>495</v>
      </c>
      <c r="J20" s="329"/>
    </row>
    <row r="21" spans="1:10" ht="27.75" customHeight="1">
      <c r="A21" s="329"/>
      <c r="B21" s="329"/>
      <c r="C21" s="329"/>
      <c r="D21" s="329"/>
      <c r="E21" s="329"/>
      <c r="F21" s="198" t="s">
        <v>496</v>
      </c>
      <c r="G21" s="198" t="s">
        <v>497</v>
      </c>
      <c r="H21" s="329"/>
      <c r="I21" s="198" t="s">
        <v>198</v>
      </c>
      <c r="J21" s="198" t="s">
        <v>498</v>
      </c>
    </row>
    <row r="22" spans="1:10">
      <c r="A22" s="199">
        <v>1</v>
      </c>
      <c r="B22" s="199">
        <v>2</v>
      </c>
      <c r="C22" s="199">
        <v>3</v>
      </c>
      <c r="D22" s="199">
        <v>4</v>
      </c>
      <c r="E22" s="199">
        <v>5</v>
      </c>
      <c r="F22" s="199">
        <v>6</v>
      </c>
      <c r="G22" s="199">
        <v>7</v>
      </c>
      <c r="H22" s="199">
        <v>8</v>
      </c>
      <c r="I22" s="199">
        <v>9</v>
      </c>
      <c r="J22" s="199">
        <v>10</v>
      </c>
    </row>
    <row r="23" spans="1:10" ht="25.5">
      <c r="A23" s="200" t="s">
        <v>499</v>
      </c>
      <c r="B23" s="198">
        <v>1000</v>
      </c>
      <c r="C23" s="201">
        <f>D23+E23+H23+I23</f>
        <v>1</v>
      </c>
      <c r="D23" s="201">
        <f>D25+D29</f>
        <v>1</v>
      </c>
      <c r="E23" s="201">
        <f>F23+G23</f>
        <v>0</v>
      </c>
      <c r="F23" s="201">
        <f t="shared" ref="F23:J23" si="0">F25+F29</f>
        <v>0</v>
      </c>
      <c r="G23" s="201">
        <f t="shared" si="0"/>
        <v>0</v>
      </c>
      <c r="H23" s="201">
        <f t="shared" si="0"/>
        <v>0</v>
      </c>
      <c r="I23" s="201">
        <f t="shared" si="0"/>
        <v>0</v>
      </c>
      <c r="J23" s="201">
        <f t="shared" si="0"/>
        <v>0</v>
      </c>
    </row>
    <row r="24" spans="1:10">
      <c r="A24" s="200" t="s">
        <v>65</v>
      </c>
      <c r="B24" s="200"/>
      <c r="C24" s="201"/>
      <c r="D24" s="198"/>
      <c r="E24" s="198"/>
      <c r="F24" s="198"/>
      <c r="G24" s="198"/>
      <c r="H24" s="198"/>
      <c r="I24" s="198"/>
      <c r="J24" s="198"/>
    </row>
    <row r="25" spans="1:10">
      <c r="A25" s="200" t="s">
        <v>500</v>
      </c>
      <c r="B25" s="198">
        <v>1100</v>
      </c>
      <c r="C25" s="201">
        <f t="shared" ref="C25:C50" si="1">D25+E25+H25+I25</f>
        <v>1</v>
      </c>
      <c r="D25" s="198">
        <f>D27+D28</f>
        <v>1</v>
      </c>
      <c r="E25" s="198">
        <f t="shared" ref="E25:E51" si="2">F25+G25</f>
        <v>0</v>
      </c>
      <c r="F25" s="198">
        <f t="shared" ref="F25:J25" si="3">F27+F28</f>
        <v>0</v>
      </c>
      <c r="G25" s="198">
        <f t="shared" si="3"/>
        <v>0</v>
      </c>
      <c r="H25" s="198">
        <f t="shared" si="3"/>
        <v>0</v>
      </c>
      <c r="I25" s="198">
        <f t="shared" si="3"/>
        <v>0</v>
      </c>
      <c r="J25" s="198">
        <f t="shared" si="3"/>
        <v>0</v>
      </c>
    </row>
    <row r="26" spans="1:10">
      <c r="A26" s="200" t="s">
        <v>69</v>
      </c>
      <c r="B26" s="200"/>
      <c r="C26" s="201"/>
      <c r="D26" s="198"/>
      <c r="E26" s="198"/>
      <c r="F26" s="198"/>
      <c r="G26" s="198"/>
      <c r="H26" s="198"/>
      <c r="I26" s="198"/>
      <c r="J26" s="198"/>
    </row>
    <row r="27" spans="1:10" ht="25.5">
      <c r="A27" s="200" t="s">
        <v>501</v>
      </c>
      <c r="B27" s="198">
        <v>1110</v>
      </c>
      <c r="C27" s="201">
        <f t="shared" si="1"/>
        <v>1</v>
      </c>
      <c r="D27" s="198">
        <v>1</v>
      </c>
      <c r="E27" s="198">
        <f t="shared" si="2"/>
        <v>0</v>
      </c>
      <c r="F27" s="198"/>
      <c r="G27" s="198"/>
      <c r="H27" s="198"/>
      <c r="I27" s="198"/>
      <c r="J27" s="198"/>
    </row>
    <row r="28" spans="1:10">
      <c r="A28" s="200"/>
      <c r="B28" s="200"/>
      <c r="C28" s="201">
        <f t="shared" si="1"/>
        <v>0</v>
      </c>
      <c r="D28" s="198"/>
      <c r="E28" s="198">
        <f t="shared" si="2"/>
        <v>0</v>
      </c>
      <c r="F28" s="198"/>
      <c r="G28" s="198"/>
      <c r="H28" s="198"/>
      <c r="I28" s="198"/>
      <c r="J28" s="198"/>
    </row>
    <row r="29" spans="1:10">
      <c r="A29" s="200" t="s">
        <v>502</v>
      </c>
      <c r="B29" s="198">
        <v>1200</v>
      </c>
      <c r="C29" s="201">
        <f t="shared" si="1"/>
        <v>0</v>
      </c>
      <c r="D29" s="198"/>
      <c r="E29" s="198">
        <f t="shared" si="2"/>
        <v>0</v>
      </c>
      <c r="F29" s="198"/>
      <c r="G29" s="198"/>
      <c r="H29" s="198"/>
      <c r="I29" s="198"/>
      <c r="J29" s="198"/>
    </row>
    <row r="30" spans="1:10">
      <c r="A30" s="200" t="s">
        <v>503</v>
      </c>
      <c r="B30" s="198">
        <v>2000</v>
      </c>
      <c r="C30" s="201">
        <f t="shared" si="1"/>
        <v>78</v>
      </c>
      <c r="D30" s="198">
        <f>SUM(D32,D36)</f>
        <v>61</v>
      </c>
      <c r="E30" s="198">
        <f t="shared" si="2"/>
        <v>4</v>
      </c>
      <c r="F30" s="198">
        <f t="shared" ref="F30:J30" si="4">F32+F36</f>
        <v>0</v>
      </c>
      <c r="G30" s="198">
        <v>4</v>
      </c>
      <c r="H30" s="198">
        <f t="shared" si="4"/>
        <v>0</v>
      </c>
      <c r="I30" s="198">
        <f t="shared" si="4"/>
        <v>13</v>
      </c>
      <c r="J30" s="198">
        <f t="shared" si="4"/>
        <v>0</v>
      </c>
    </row>
    <row r="31" spans="1:10">
      <c r="A31" s="200" t="s">
        <v>65</v>
      </c>
      <c r="B31" s="200"/>
      <c r="C31" s="201"/>
      <c r="D31" s="198"/>
      <c r="E31" s="198"/>
      <c r="F31" s="198"/>
      <c r="G31" s="198"/>
      <c r="H31" s="198"/>
      <c r="I31" s="198"/>
      <c r="J31" s="198"/>
    </row>
    <row r="32" spans="1:10">
      <c r="A32" s="200" t="s">
        <v>500</v>
      </c>
      <c r="B32" s="198">
        <v>2100</v>
      </c>
      <c r="C32" s="201">
        <f t="shared" si="1"/>
        <v>77</v>
      </c>
      <c r="D32" s="198">
        <f>D34+D35</f>
        <v>60</v>
      </c>
      <c r="E32" s="198">
        <f t="shared" si="2"/>
        <v>4</v>
      </c>
      <c r="F32" s="198">
        <f t="shared" ref="F32:J32" si="5">F34+F35</f>
        <v>0</v>
      </c>
      <c r="G32" s="198">
        <f t="shared" si="5"/>
        <v>4</v>
      </c>
      <c r="H32" s="198">
        <f t="shared" si="5"/>
        <v>0</v>
      </c>
      <c r="I32" s="198">
        <f t="shared" si="5"/>
        <v>13</v>
      </c>
      <c r="J32" s="198">
        <f t="shared" si="5"/>
        <v>0</v>
      </c>
    </row>
    <row r="33" spans="1:10">
      <c r="A33" s="200" t="s">
        <v>69</v>
      </c>
      <c r="B33" s="200"/>
      <c r="C33" s="201"/>
      <c r="D33" s="198"/>
      <c r="E33" s="198"/>
      <c r="F33" s="198"/>
      <c r="G33" s="198"/>
      <c r="H33" s="198"/>
      <c r="I33" s="198"/>
      <c r="J33" s="198"/>
    </row>
    <row r="34" spans="1:10" ht="25.5">
      <c r="A34" s="200" t="s">
        <v>501</v>
      </c>
      <c r="B34" s="198">
        <v>2110</v>
      </c>
      <c r="C34" s="201">
        <f t="shared" si="1"/>
        <v>77</v>
      </c>
      <c r="D34" s="198">
        <v>60</v>
      </c>
      <c r="E34" s="198">
        <f t="shared" si="2"/>
        <v>4</v>
      </c>
      <c r="F34" s="198"/>
      <c r="G34" s="198">
        <v>4</v>
      </c>
      <c r="H34" s="198"/>
      <c r="I34" s="198">
        <v>13</v>
      </c>
      <c r="J34" s="198"/>
    </row>
    <row r="35" spans="1:10">
      <c r="A35" s="200"/>
      <c r="B35" s="200"/>
      <c r="C35" s="201">
        <f t="shared" si="1"/>
        <v>0</v>
      </c>
      <c r="D35" s="198"/>
      <c r="E35" s="198">
        <f t="shared" si="2"/>
        <v>0</v>
      </c>
      <c r="F35" s="198"/>
      <c r="G35" s="198"/>
      <c r="H35" s="198"/>
      <c r="I35" s="198"/>
      <c r="J35" s="198"/>
    </row>
    <row r="36" spans="1:10">
      <c r="A36" s="200" t="s">
        <v>502</v>
      </c>
      <c r="B36" s="198">
        <v>2200</v>
      </c>
      <c r="C36" s="201">
        <f t="shared" si="1"/>
        <v>1</v>
      </c>
      <c r="D36" s="198">
        <v>1</v>
      </c>
      <c r="E36" s="198">
        <f t="shared" si="2"/>
        <v>0</v>
      </c>
      <c r="F36" s="198"/>
      <c r="G36" s="198"/>
      <c r="H36" s="198"/>
      <c r="I36" s="198"/>
      <c r="J36" s="198"/>
    </row>
    <row r="37" spans="1:10">
      <c r="A37" s="200" t="s">
        <v>504</v>
      </c>
      <c r="B37" s="198">
        <v>3000</v>
      </c>
      <c r="C37" s="201">
        <f t="shared" si="1"/>
        <v>220</v>
      </c>
      <c r="D37" s="198">
        <f>D39+D43</f>
        <v>214</v>
      </c>
      <c r="E37" s="198">
        <f t="shared" si="2"/>
        <v>4</v>
      </c>
      <c r="F37" s="198">
        <f t="shared" ref="F37:J37" si="6">F39+F43</f>
        <v>0</v>
      </c>
      <c r="G37" s="198">
        <f t="shared" si="6"/>
        <v>4</v>
      </c>
      <c r="H37" s="198">
        <f t="shared" si="6"/>
        <v>0</v>
      </c>
      <c r="I37" s="198">
        <f t="shared" si="6"/>
        <v>2</v>
      </c>
      <c r="J37" s="198">
        <f t="shared" si="6"/>
        <v>0</v>
      </c>
    </row>
    <row r="38" spans="1:10">
      <c r="A38" s="200" t="s">
        <v>65</v>
      </c>
      <c r="B38" s="200"/>
      <c r="C38" s="201"/>
      <c r="D38" s="198"/>
      <c r="E38" s="198"/>
      <c r="F38" s="198"/>
      <c r="G38" s="198"/>
      <c r="H38" s="198"/>
      <c r="I38" s="198"/>
      <c r="J38" s="198"/>
    </row>
    <row r="39" spans="1:10">
      <c r="A39" s="200" t="s">
        <v>500</v>
      </c>
      <c r="B39" s="198">
        <v>3100</v>
      </c>
      <c r="C39" s="201">
        <f t="shared" si="1"/>
        <v>219</v>
      </c>
      <c r="D39" s="198">
        <f>D41+D42</f>
        <v>213</v>
      </c>
      <c r="E39" s="198">
        <f t="shared" si="2"/>
        <v>4</v>
      </c>
      <c r="F39" s="198">
        <f t="shared" ref="F39:J39" si="7">F41+F42</f>
        <v>0</v>
      </c>
      <c r="G39" s="198">
        <f t="shared" si="7"/>
        <v>4</v>
      </c>
      <c r="H39" s="198">
        <f t="shared" si="7"/>
        <v>0</v>
      </c>
      <c r="I39" s="198">
        <f t="shared" si="7"/>
        <v>2</v>
      </c>
      <c r="J39" s="198">
        <f t="shared" si="7"/>
        <v>0</v>
      </c>
    </row>
    <row r="40" spans="1:10">
      <c r="A40" s="200" t="s">
        <v>69</v>
      </c>
      <c r="B40" s="200"/>
      <c r="C40" s="201"/>
      <c r="D40" s="198"/>
      <c r="E40" s="198"/>
      <c r="F40" s="198"/>
      <c r="G40" s="198"/>
      <c r="H40" s="198"/>
      <c r="I40" s="198"/>
      <c r="J40" s="198"/>
    </row>
    <row r="41" spans="1:10" ht="25.5">
      <c r="A41" s="200" t="s">
        <v>501</v>
      </c>
      <c r="B41" s="198">
        <v>3110</v>
      </c>
      <c r="C41" s="201">
        <f t="shared" si="1"/>
        <v>219</v>
      </c>
      <c r="D41" s="198">
        <v>213</v>
      </c>
      <c r="E41" s="198">
        <f t="shared" si="2"/>
        <v>4</v>
      </c>
      <c r="F41" s="198"/>
      <c r="G41" s="198">
        <v>4</v>
      </c>
      <c r="H41" s="198"/>
      <c r="I41" s="198">
        <v>2</v>
      </c>
      <c r="J41" s="198"/>
    </row>
    <row r="42" spans="1:10">
      <c r="A42" s="200"/>
      <c r="B42" s="200"/>
      <c r="C42" s="201">
        <f t="shared" si="1"/>
        <v>0</v>
      </c>
      <c r="D42" s="198"/>
      <c r="E42" s="198">
        <f t="shared" si="2"/>
        <v>0</v>
      </c>
      <c r="F42" s="198"/>
      <c r="G42" s="198"/>
      <c r="H42" s="198"/>
      <c r="I42" s="198"/>
      <c r="J42" s="198"/>
    </row>
    <row r="43" spans="1:10">
      <c r="A43" s="200" t="s">
        <v>502</v>
      </c>
      <c r="B43" s="198">
        <v>3200</v>
      </c>
      <c r="C43" s="201">
        <f t="shared" si="1"/>
        <v>1</v>
      </c>
      <c r="D43" s="198">
        <v>1</v>
      </c>
      <c r="E43" s="198">
        <f t="shared" si="2"/>
        <v>0</v>
      </c>
      <c r="F43" s="198"/>
      <c r="G43" s="198"/>
      <c r="H43" s="198"/>
      <c r="I43" s="198"/>
      <c r="J43" s="198"/>
    </row>
    <row r="44" spans="1:10">
      <c r="A44" s="200" t="s">
        <v>505</v>
      </c>
      <c r="B44" s="198">
        <v>4000</v>
      </c>
      <c r="C44" s="201">
        <f t="shared" si="1"/>
        <v>7469</v>
      </c>
      <c r="D44" s="198">
        <f>D46+D50</f>
        <v>7469</v>
      </c>
      <c r="E44" s="198">
        <f t="shared" si="2"/>
        <v>0</v>
      </c>
      <c r="F44" s="198">
        <f t="shared" ref="F44:J44" si="8">F46+F50</f>
        <v>0</v>
      </c>
      <c r="G44" s="198">
        <f t="shared" si="8"/>
        <v>0</v>
      </c>
      <c r="H44" s="198">
        <f t="shared" si="8"/>
        <v>0</v>
      </c>
      <c r="I44" s="198">
        <f t="shared" si="8"/>
        <v>0</v>
      </c>
      <c r="J44" s="198">
        <f t="shared" si="8"/>
        <v>0</v>
      </c>
    </row>
    <row r="45" spans="1:10">
      <c r="A45" s="200" t="s">
        <v>65</v>
      </c>
      <c r="B45" s="200"/>
      <c r="C45" s="201"/>
      <c r="D45" s="198"/>
      <c r="E45" s="198"/>
      <c r="F45" s="198"/>
      <c r="G45" s="198"/>
      <c r="H45" s="198"/>
      <c r="I45" s="198"/>
      <c r="J45" s="198"/>
    </row>
    <row r="46" spans="1:10">
      <c r="A46" s="200" t="s">
        <v>500</v>
      </c>
      <c r="B46" s="198">
        <v>4100</v>
      </c>
      <c r="C46" s="201">
        <f t="shared" si="1"/>
        <v>7469</v>
      </c>
      <c r="D46" s="198">
        <f>D48+D49</f>
        <v>7469</v>
      </c>
      <c r="E46" s="198">
        <f t="shared" si="2"/>
        <v>0</v>
      </c>
      <c r="F46" s="198">
        <f t="shared" ref="F46:J46" si="9">F48+F49</f>
        <v>0</v>
      </c>
      <c r="G46" s="198">
        <f t="shared" si="9"/>
        <v>0</v>
      </c>
      <c r="H46" s="198">
        <f t="shared" si="9"/>
        <v>0</v>
      </c>
      <c r="I46" s="198">
        <f t="shared" si="9"/>
        <v>0</v>
      </c>
      <c r="J46" s="198">
        <f t="shared" si="9"/>
        <v>0</v>
      </c>
    </row>
    <row r="47" spans="1:10">
      <c r="A47" s="200" t="s">
        <v>69</v>
      </c>
      <c r="B47" s="200"/>
      <c r="C47" s="201"/>
      <c r="D47" s="198"/>
      <c r="E47" s="198"/>
      <c r="F47" s="198"/>
      <c r="G47" s="198"/>
      <c r="H47" s="198"/>
      <c r="I47" s="198"/>
      <c r="J47" s="198"/>
    </row>
    <row r="48" spans="1:10" ht="25.5">
      <c r="A48" s="200" t="s">
        <v>501</v>
      </c>
      <c r="B48" s="198">
        <v>4110</v>
      </c>
      <c r="C48" s="201">
        <f t="shared" si="1"/>
        <v>7469</v>
      </c>
      <c r="D48" s="198">
        <v>7469</v>
      </c>
      <c r="E48" s="198">
        <f t="shared" si="2"/>
        <v>0</v>
      </c>
      <c r="F48" s="198"/>
      <c r="G48" s="198"/>
      <c r="H48" s="198"/>
      <c r="I48" s="198"/>
      <c r="J48" s="198"/>
    </row>
    <row r="49" spans="1:14">
      <c r="A49" s="200"/>
      <c r="B49" s="200"/>
      <c r="C49" s="201">
        <f t="shared" si="1"/>
        <v>0</v>
      </c>
      <c r="D49" s="198"/>
      <c r="E49" s="198">
        <f t="shared" si="2"/>
        <v>0</v>
      </c>
      <c r="F49" s="198"/>
      <c r="G49" s="198"/>
      <c r="H49" s="198"/>
      <c r="I49" s="198"/>
      <c r="J49" s="198"/>
    </row>
    <row r="50" spans="1:14">
      <c r="A50" s="200" t="s">
        <v>502</v>
      </c>
      <c r="B50" s="198">
        <v>4200</v>
      </c>
      <c r="C50" s="201">
        <f t="shared" si="1"/>
        <v>0</v>
      </c>
      <c r="D50" s="198"/>
      <c r="E50" s="198">
        <f t="shared" si="2"/>
        <v>0</v>
      </c>
      <c r="F50" s="198"/>
      <c r="G50" s="198"/>
      <c r="H50" s="198"/>
      <c r="I50" s="198"/>
      <c r="J50" s="198"/>
    </row>
    <row r="51" spans="1:14">
      <c r="A51" s="202" t="s">
        <v>92</v>
      </c>
      <c r="B51" s="198">
        <v>9000</v>
      </c>
      <c r="C51" s="203">
        <f>C23+C30+C37+C44</f>
        <v>7768</v>
      </c>
      <c r="D51" s="203">
        <f t="shared" ref="D51:J51" si="10">D23+D30+D37+D44</f>
        <v>7745</v>
      </c>
      <c r="E51" s="201">
        <f t="shared" si="2"/>
        <v>8</v>
      </c>
      <c r="F51" s="203">
        <f t="shared" si="10"/>
        <v>0</v>
      </c>
      <c r="G51" s="203">
        <f t="shared" si="10"/>
        <v>8</v>
      </c>
      <c r="H51" s="203">
        <f t="shared" si="10"/>
        <v>0</v>
      </c>
      <c r="I51" s="203">
        <f t="shared" si="10"/>
        <v>15</v>
      </c>
      <c r="J51" s="203">
        <f t="shared" si="10"/>
        <v>0</v>
      </c>
    </row>
    <row r="52" spans="1:14" ht="33" customHeight="1">
      <c r="A52" s="204"/>
    </row>
    <row r="53" spans="1:14" ht="15.75" customHeight="1">
      <c r="A53" s="330" t="s">
        <v>489</v>
      </c>
      <c r="B53" s="330" t="s">
        <v>56</v>
      </c>
      <c r="C53" s="330" t="s">
        <v>506</v>
      </c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</row>
    <row r="54" spans="1:14" ht="19.5" customHeight="1">
      <c r="A54" s="330"/>
      <c r="B54" s="330"/>
      <c r="C54" s="330" t="s">
        <v>507</v>
      </c>
      <c r="D54" s="330"/>
      <c r="E54" s="330" t="s">
        <v>508</v>
      </c>
      <c r="F54" s="330"/>
      <c r="G54" s="330" t="s">
        <v>509</v>
      </c>
      <c r="H54" s="330"/>
      <c r="I54" s="330" t="s">
        <v>510</v>
      </c>
      <c r="J54" s="330"/>
      <c r="K54" s="330" t="s">
        <v>511</v>
      </c>
      <c r="L54" s="330"/>
      <c r="M54" s="330" t="s">
        <v>512</v>
      </c>
      <c r="N54" s="330"/>
    </row>
    <row r="55" spans="1:14" ht="42.75" customHeight="1">
      <c r="A55" s="330"/>
      <c r="B55" s="330"/>
      <c r="C55" s="205" t="s">
        <v>513</v>
      </c>
      <c r="D55" s="205" t="s">
        <v>514</v>
      </c>
      <c r="E55" s="205" t="s">
        <v>513</v>
      </c>
      <c r="F55" s="205" t="s">
        <v>514</v>
      </c>
      <c r="G55" s="205" t="s">
        <v>513</v>
      </c>
      <c r="H55" s="205" t="s">
        <v>514</v>
      </c>
      <c r="I55" s="205" t="s">
        <v>513</v>
      </c>
      <c r="J55" s="205" t="s">
        <v>514</v>
      </c>
      <c r="K55" s="205" t="s">
        <v>513</v>
      </c>
      <c r="L55" s="205" t="s">
        <v>514</v>
      </c>
      <c r="M55" s="205" t="s">
        <v>513</v>
      </c>
      <c r="N55" s="205" t="s">
        <v>514</v>
      </c>
    </row>
    <row r="56" spans="1:14">
      <c r="A56" s="205">
        <v>1</v>
      </c>
      <c r="B56" s="205">
        <v>2</v>
      </c>
      <c r="C56" s="205">
        <v>11</v>
      </c>
      <c r="D56" s="205">
        <v>12</v>
      </c>
      <c r="E56" s="205">
        <v>13</v>
      </c>
      <c r="F56" s="205">
        <v>14</v>
      </c>
      <c r="G56" s="205">
        <v>15</v>
      </c>
      <c r="H56" s="205">
        <v>16</v>
      </c>
      <c r="I56" s="205">
        <v>17</v>
      </c>
      <c r="J56" s="205">
        <v>18</v>
      </c>
      <c r="K56" s="205">
        <v>19</v>
      </c>
      <c r="L56" s="205">
        <v>20</v>
      </c>
      <c r="M56" s="205">
        <v>21</v>
      </c>
      <c r="N56" s="205">
        <v>22</v>
      </c>
    </row>
    <row r="57" spans="1:14" ht="25.5">
      <c r="A57" s="206" t="s">
        <v>499</v>
      </c>
      <c r="B57" s="205">
        <v>1000</v>
      </c>
      <c r="C57" s="205">
        <f>C59+C63</f>
        <v>1</v>
      </c>
      <c r="D57" s="207">
        <f t="shared" ref="D57:N57" si="11">D59+D63</f>
        <v>433118.27</v>
      </c>
      <c r="E57" s="205">
        <f t="shared" si="11"/>
        <v>0</v>
      </c>
      <c r="F57" s="207">
        <f t="shared" si="11"/>
        <v>0</v>
      </c>
      <c r="G57" s="205">
        <f t="shared" si="11"/>
        <v>0</v>
      </c>
      <c r="H57" s="207">
        <f t="shared" si="11"/>
        <v>0</v>
      </c>
      <c r="I57" s="205">
        <f t="shared" si="11"/>
        <v>0</v>
      </c>
      <c r="J57" s="207">
        <f t="shared" si="11"/>
        <v>0</v>
      </c>
      <c r="K57" s="205">
        <f t="shared" si="11"/>
        <v>0</v>
      </c>
      <c r="L57" s="207">
        <f t="shared" si="11"/>
        <v>0</v>
      </c>
      <c r="M57" s="205">
        <f t="shared" si="11"/>
        <v>0</v>
      </c>
      <c r="N57" s="207">
        <f t="shared" si="11"/>
        <v>0</v>
      </c>
    </row>
    <row r="58" spans="1:14">
      <c r="A58" s="206" t="s">
        <v>65</v>
      </c>
      <c r="B58" s="206"/>
      <c r="C58" s="205"/>
      <c r="D58" s="207"/>
      <c r="E58" s="205"/>
      <c r="F58" s="207"/>
      <c r="G58" s="205"/>
      <c r="H58" s="207"/>
      <c r="I58" s="205"/>
      <c r="J58" s="207"/>
      <c r="K58" s="205"/>
      <c r="L58" s="207"/>
      <c r="M58" s="205"/>
      <c r="N58" s="207"/>
    </row>
    <row r="59" spans="1:14">
      <c r="A59" s="206" t="s">
        <v>500</v>
      </c>
      <c r="B59" s="205">
        <v>1100</v>
      </c>
      <c r="C59" s="205">
        <f>C61+C62</f>
        <v>1</v>
      </c>
      <c r="D59" s="207">
        <f t="shared" ref="D59:N59" si="12">D61+D62</f>
        <v>433118.27</v>
      </c>
      <c r="E59" s="205">
        <f t="shared" si="12"/>
        <v>0</v>
      </c>
      <c r="F59" s="207">
        <f t="shared" si="12"/>
        <v>0</v>
      </c>
      <c r="G59" s="205">
        <f t="shared" si="12"/>
        <v>0</v>
      </c>
      <c r="H59" s="207">
        <f t="shared" si="12"/>
        <v>0</v>
      </c>
      <c r="I59" s="205">
        <f t="shared" si="12"/>
        <v>0</v>
      </c>
      <c r="J59" s="207">
        <f t="shared" si="12"/>
        <v>0</v>
      </c>
      <c r="K59" s="205">
        <f t="shared" si="12"/>
        <v>0</v>
      </c>
      <c r="L59" s="207">
        <f t="shared" si="12"/>
        <v>0</v>
      </c>
      <c r="M59" s="205">
        <f t="shared" si="12"/>
        <v>0</v>
      </c>
      <c r="N59" s="207">
        <f t="shared" si="12"/>
        <v>0</v>
      </c>
    </row>
    <row r="60" spans="1:14">
      <c r="A60" s="206" t="s">
        <v>69</v>
      </c>
      <c r="B60" s="206"/>
      <c r="C60" s="205"/>
      <c r="D60" s="207"/>
      <c r="E60" s="205"/>
      <c r="F60" s="207"/>
      <c r="G60" s="205"/>
      <c r="H60" s="207"/>
      <c r="I60" s="205"/>
      <c r="J60" s="207"/>
      <c r="K60" s="205"/>
      <c r="L60" s="207"/>
      <c r="M60" s="205"/>
      <c r="N60" s="207"/>
    </row>
    <row r="61" spans="1:14" ht="25.5">
      <c r="A61" s="206" t="s">
        <v>501</v>
      </c>
      <c r="B61" s="205">
        <v>1110</v>
      </c>
      <c r="C61" s="208">
        <v>1</v>
      </c>
      <c r="D61" s="209">
        <v>433118.27</v>
      </c>
      <c r="E61" s="208"/>
      <c r="F61" s="209"/>
      <c r="G61" s="208"/>
      <c r="H61" s="209"/>
      <c r="I61" s="208"/>
      <c r="J61" s="209"/>
      <c r="K61" s="208"/>
      <c r="L61" s="209"/>
      <c r="M61" s="208"/>
      <c r="N61" s="209"/>
    </row>
    <row r="62" spans="1:14">
      <c r="A62" s="206"/>
      <c r="B62" s="206"/>
      <c r="C62" s="208"/>
      <c r="D62" s="209"/>
      <c r="E62" s="208"/>
      <c r="F62" s="209"/>
      <c r="G62" s="208"/>
      <c r="H62" s="209"/>
      <c r="I62" s="208"/>
      <c r="J62" s="209"/>
      <c r="K62" s="208"/>
      <c r="L62" s="209"/>
      <c r="M62" s="208"/>
      <c r="N62" s="209"/>
    </row>
    <row r="63" spans="1:14">
      <c r="A63" s="206" t="s">
        <v>502</v>
      </c>
      <c r="B63" s="205">
        <v>1200</v>
      </c>
      <c r="C63" s="208"/>
      <c r="D63" s="209"/>
      <c r="E63" s="208"/>
      <c r="F63" s="209"/>
      <c r="G63" s="208"/>
      <c r="H63" s="209"/>
      <c r="I63" s="208"/>
      <c r="J63" s="209"/>
      <c r="K63" s="208"/>
      <c r="L63" s="209"/>
      <c r="M63" s="208"/>
      <c r="N63" s="209"/>
    </row>
    <row r="64" spans="1:14">
      <c r="A64" s="206" t="s">
        <v>503</v>
      </c>
      <c r="B64" s="205">
        <v>2000</v>
      </c>
      <c r="C64" s="205">
        <f>C66+C70</f>
        <v>22</v>
      </c>
      <c r="D64" s="207">
        <f t="shared" ref="D64:N64" si="13">D66+D70</f>
        <v>1549936.12</v>
      </c>
      <c r="E64" s="205">
        <f t="shared" si="13"/>
        <v>8</v>
      </c>
      <c r="F64" s="207">
        <f t="shared" si="13"/>
        <v>505667.24</v>
      </c>
      <c r="G64" s="205">
        <f t="shared" si="13"/>
        <v>16</v>
      </c>
      <c r="H64" s="207">
        <f t="shared" si="13"/>
        <v>526711.18999999994</v>
      </c>
      <c r="I64" s="205">
        <f t="shared" si="13"/>
        <v>16</v>
      </c>
      <c r="J64" s="207">
        <f t="shared" si="13"/>
        <v>1231729.1599999999</v>
      </c>
      <c r="K64" s="205">
        <f t="shared" si="13"/>
        <v>2</v>
      </c>
      <c r="L64" s="207">
        <f t="shared" si="13"/>
        <v>267455</v>
      </c>
      <c r="M64" s="205">
        <f t="shared" si="13"/>
        <v>1</v>
      </c>
      <c r="N64" s="207">
        <f t="shared" si="13"/>
        <v>692819.4</v>
      </c>
    </row>
    <row r="65" spans="1:14">
      <c r="A65" s="206" t="s">
        <v>65</v>
      </c>
      <c r="B65" s="206"/>
      <c r="C65" s="205"/>
      <c r="D65" s="207"/>
      <c r="E65" s="205"/>
      <c r="F65" s="207"/>
      <c r="G65" s="205"/>
      <c r="H65" s="207"/>
      <c r="I65" s="205"/>
      <c r="J65" s="207"/>
      <c r="K65" s="205"/>
      <c r="L65" s="207"/>
      <c r="M65" s="205"/>
      <c r="N65" s="207"/>
    </row>
    <row r="66" spans="1:14">
      <c r="A66" s="206" t="s">
        <v>500</v>
      </c>
      <c r="B66" s="205">
        <v>2100</v>
      </c>
      <c r="C66" s="205">
        <f>C68+C69</f>
        <v>22</v>
      </c>
      <c r="D66" s="207">
        <f t="shared" ref="D66:N66" si="14">D68+D69</f>
        <v>1549936.12</v>
      </c>
      <c r="E66" s="205">
        <f t="shared" si="14"/>
        <v>8</v>
      </c>
      <c r="F66" s="207">
        <f t="shared" si="14"/>
        <v>505667.24</v>
      </c>
      <c r="G66" s="205">
        <f t="shared" si="14"/>
        <v>16</v>
      </c>
      <c r="H66" s="207">
        <f t="shared" si="14"/>
        <v>526711.18999999994</v>
      </c>
      <c r="I66" s="205">
        <f t="shared" si="14"/>
        <v>16</v>
      </c>
      <c r="J66" s="207">
        <f t="shared" si="14"/>
        <v>1231729.1599999999</v>
      </c>
      <c r="K66" s="205">
        <f t="shared" si="14"/>
        <v>2</v>
      </c>
      <c r="L66" s="207">
        <f t="shared" si="14"/>
        <v>267455</v>
      </c>
      <c r="M66" s="205">
        <f t="shared" si="14"/>
        <v>1</v>
      </c>
      <c r="N66" s="207">
        <f t="shared" si="14"/>
        <v>692819.4</v>
      </c>
    </row>
    <row r="67" spans="1:14">
      <c r="A67" s="206" t="s">
        <v>69</v>
      </c>
      <c r="B67" s="206"/>
      <c r="C67" s="205"/>
      <c r="D67" s="207"/>
      <c r="E67" s="205"/>
      <c r="F67" s="207"/>
      <c r="G67" s="205"/>
      <c r="H67" s="207"/>
      <c r="I67" s="205"/>
      <c r="J67" s="207"/>
      <c r="K67" s="205"/>
      <c r="L67" s="207"/>
      <c r="M67" s="205"/>
      <c r="N67" s="207"/>
    </row>
    <row r="68" spans="1:14" ht="25.5">
      <c r="A68" s="206" t="s">
        <v>501</v>
      </c>
      <c r="B68" s="205">
        <v>2110</v>
      </c>
      <c r="C68" s="208">
        <v>22</v>
      </c>
      <c r="D68" s="209">
        <v>1549936.12</v>
      </c>
      <c r="E68" s="208">
        <v>8</v>
      </c>
      <c r="F68" s="209">
        <v>505667.24</v>
      </c>
      <c r="G68" s="208">
        <v>16</v>
      </c>
      <c r="H68" s="209">
        <v>526711.18999999994</v>
      </c>
      <c r="I68" s="208">
        <v>16</v>
      </c>
      <c r="J68" s="209">
        <v>1231729.1599999999</v>
      </c>
      <c r="K68" s="208">
        <v>2</v>
      </c>
      <c r="L68" s="209">
        <v>267455</v>
      </c>
      <c r="M68" s="208">
        <v>1</v>
      </c>
      <c r="N68" s="209">
        <v>692819.4</v>
      </c>
    </row>
    <row r="69" spans="1:14">
      <c r="A69" s="206"/>
      <c r="B69" s="206"/>
      <c r="C69" s="208"/>
      <c r="D69" s="209"/>
      <c r="E69" s="208"/>
      <c r="F69" s="209"/>
      <c r="G69" s="208"/>
      <c r="H69" s="209"/>
      <c r="I69" s="208"/>
      <c r="J69" s="209"/>
      <c r="K69" s="208"/>
      <c r="L69" s="209"/>
      <c r="M69" s="208"/>
      <c r="N69" s="209"/>
    </row>
    <row r="70" spans="1:14">
      <c r="A70" s="206" t="s">
        <v>502</v>
      </c>
      <c r="B70" s="205">
        <v>2200</v>
      </c>
      <c r="C70" s="208"/>
      <c r="D70" s="209"/>
      <c r="E70" s="208"/>
      <c r="F70" s="209"/>
      <c r="G70" s="208"/>
      <c r="H70" s="209"/>
      <c r="I70" s="208"/>
      <c r="J70" s="209"/>
      <c r="K70" s="208"/>
      <c r="L70" s="209"/>
      <c r="M70" s="208"/>
      <c r="N70" s="209"/>
    </row>
    <row r="71" spans="1:14">
      <c r="A71" s="206" t="s">
        <v>504</v>
      </c>
      <c r="B71" s="205">
        <v>3000</v>
      </c>
      <c r="C71" s="205">
        <f>C73+C77</f>
        <v>5</v>
      </c>
      <c r="D71" s="207">
        <f t="shared" ref="D71:N71" si="15">D73+D77</f>
        <v>632626.51</v>
      </c>
      <c r="E71" s="205">
        <f t="shared" si="15"/>
        <v>2</v>
      </c>
      <c r="F71" s="207">
        <f t="shared" si="15"/>
        <v>16654.689999999999</v>
      </c>
      <c r="G71" s="205">
        <f t="shared" si="15"/>
        <v>10</v>
      </c>
      <c r="H71" s="207">
        <f t="shared" si="15"/>
        <v>600476.81999999995</v>
      </c>
      <c r="I71" s="205">
        <f t="shared" si="15"/>
        <v>161</v>
      </c>
      <c r="J71" s="207">
        <f t="shared" si="15"/>
        <v>6920494.9699999997</v>
      </c>
      <c r="K71" s="205">
        <f t="shared" si="15"/>
        <v>27</v>
      </c>
      <c r="L71" s="207">
        <f t="shared" si="15"/>
        <v>984095</v>
      </c>
      <c r="M71" s="205">
        <f t="shared" si="15"/>
        <v>13</v>
      </c>
      <c r="N71" s="207">
        <f t="shared" si="15"/>
        <v>965753.18</v>
      </c>
    </row>
    <row r="72" spans="1:14">
      <c r="A72" s="206" t="s">
        <v>65</v>
      </c>
      <c r="B72" s="206"/>
      <c r="C72" s="205"/>
      <c r="D72" s="207"/>
      <c r="E72" s="205"/>
      <c r="F72" s="207"/>
      <c r="G72" s="205"/>
      <c r="H72" s="207"/>
      <c r="I72" s="205"/>
      <c r="J72" s="207"/>
      <c r="K72" s="205"/>
      <c r="L72" s="207"/>
      <c r="M72" s="205"/>
      <c r="N72" s="207"/>
    </row>
    <row r="73" spans="1:14">
      <c r="A73" s="206" t="s">
        <v>500</v>
      </c>
      <c r="B73" s="205">
        <v>3100</v>
      </c>
      <c r="C73" s="205">
        <f>C75+C76</f>
        <v>5</v>
      </c>
      <c r="D73" s="207">
        <f t="shared" ref="D73:N73" si="16">D75+D76</f>
        <v>632626.51</v>
      </c>
      <c r="E73" s="205">
        <f t="shared" si="16"/>
        <v>2</v>
      </c>
      <c r="F73" s="207">
        <f t="shared" si="16"/>
        <v>16654.689999999999</v>
      </c>
      <c r="G73" s="205">
        <f t="shared" si="16"/>
        <v>10</v>
      </c>
      <c r="H73" s="207">
        <f t="shared" si="16"/>
        <v>600476.81999999995</v>
      </c>
      <c r="I73" s="205">
        <f t="shared" si="16"/>
        <v>161</v>
      </c>
      <c r="J73" s="207">
        <f t="shared" si="16"/>
        <v>6920494.9699999997</v>
      </c>
      <c r="K73" s="205">
        <f t="shared" si="16"/>
        <v>27</v>
      </c>
      <c r="L73" s="207">
        <f t="shared" si="16"/>
        <v>984095</v>
      </c>
      <c r="M73" s="205">
        <f t="shared" si="16"/>
        <v>13</v>
      </c>
      <c r="N73" s="207">
        <f t="shared" si="16"/>
        <v>965753.18</v>
      </c>
    </row>
    <row r="74" spans="1:14">
      <c r="A74" s="206" t="s">
        <v>69</v>
      </c>
      <c r="B74" s="206"/>
      <c r="C74" s="205"/>
      <c r="D74" s="207"/>
      <c r="E74" s="205"/>
      <c r="F74" s="207"/>
      <c r="G74" s="205"/>
      <c r="H74" s="207"/>
      <c r="I74" s="205"/>
      <c r="J74" s="207"/>
      <c r="K74" s="205"/>
      <c r="L74" s="207"/>
      <c r="M74" s="205"/>
      <c r="N74" s="207"/>
    </row>
    <row r="75" spans="1:14" ht="25.5">
      <c r="A75" s="206" t="s">
        <v>501</v>
      </c>
      <c r="B75" s="205">
        <v>3110</v>
      </c>
      <c r="C75" s="208">
        <v>5</v>
      </c>
      <c r="D75" s="209">
        <v>632626.51</v>
      </c>
      <c r="E75" s="208">
        <v>2</v>
      </c>
      <c r="F75" s="209">
        <v>16654.689999999999</v>
      </c>
      <c r="G75" s="208">
        <v>10</v>
      </c>
      <c r="H75" s="209">
        <v>600476.81999999995</v>
      </c>
      <c r="I75" s="208">
        <v>161</v>
      </c>
      <c r="J75" s="209">
        <v>6920494.9699999997</v>
      </c>
      <c r="K75" s="208">
        <v>27</v>
      </c>
      <c r="L75" s="209">
        <v>984095</v>
      </c>
      <c r="M75" s="208">
        <v>13</v>
      </c>
      <c r="N75" s="209">
        <v>965753.18</v>
      </c>
    </row>
    <row r="76" spans="1:14">
      <c r="A76" s="206"/>
      <c r="B76" s="206"/>
      <c r="C76" s="208"/>
      <c r="D76" s="209"/>
      <c r="E76" s="208"/>
      <c r="F76" s="209"/>
      <c r="G76" s="208"/>
      <c r="H76" s="209"/>
      <c r="I76" s="208"/>
      <c r="J76" s="209"/>
      <c r="K76" s="208"/>
      <c r="L76" s="209"/>
      <c r="M76" s="208"/>
      <c r="N76" s="209"/>
    </row>
    <row r="77" spans="1:14">
      <c r="A77" s="206" t="s">
        <v>502</v>
      </c>
      <c r="B77" s="205">
        <v>3200</v>
      </c>
      <c r="C77" s="208"/>
      <c r="D77" s="209"/>
      <c r="E77" s="208"/>
      <c r="F77" s="209"/>
      <c r="G77" s="208"/>
      <c r="H77" s="209"/>
      <c r="I77" s="208"/>
      <c r="J77" s="209"/>
      <c r="K77" s="208"/>
      <c r="L77" s="209"/>
      <c r="M77" s="208"/>
      <c r="N77" s="209"/>
    </row>
    <row r="78" spans="1:14">
      <c r="A78" s="206" t="s">
        <v>505</v>
      </c>
      <c r="B78" s="205">
        <v>4000</v>
      </c>
      <c r="C78" s="205">
        <f>C80+C84</f>
        <v>649</v>
      </c>
      <c r="D78" s="207">
        <f t="shared" ref="D78:N78" si="17">D80+D84</f>
        <v>166494.69</v>
      </c>
      <c r="E78" s="205">
        <f t="shared" si="17"/>
        <v>2316</v>
      </c>
      <c r="F78" s="207">
        <f t="shared" si="17"/>
        <v>919426.85</v>
      </c>
      <c r="G78" s="205">
        <f t="shared" si="17"/>
        <v>2714</v>
      </c>
      <c r="H78" s="207">
        <f t="shared" si="17"/>
        <v>1192981.97</v>
      </c>
      <c r="I78" s="205">
        <f t="shared" si="17"/>
        <v>749</v>
      </c>
      <c r="J78" s="207">
        <f t="shared" si="17"/>
        <v>387319.75</v>
      </c>
      <c r="K78" s="205">
        <f t="shared" si="17"/>
        <v>768</v>
      </c>
      <c r="L78" s="207">
        <f t="shared" si="17"/>
        <v>185409.9</v>
      </c>
      <c r="M78" s="205">
        <f t="shared" si="17"/>
        <v>273</v>
      </c>
      <c r="N78" s="207">
        <f t="shared" si="17"/>
        <v>188546.18</v>
      </c>
    </row>
    <row r="79" spans="1:14">
      <c r="A79" s="206" t="s">
        <v>65</v>
      </c>
      <c r="B79" s="206"/>
      <c r="C79" s="205"/>
      <c r="D79" s="207"/>
      <c r="E79" s="205"/>
      <c r="F79" s="207"/>
      <c r="G79" s="205"/>
      <c r="H79" s="207"/>
      <c r="I79" s="205"/>
      <c r="J79" s="207"/>
      <c r="K79" s="205"/>
      <c r="L79" s="207"/>
      <c r="M79" s="205"/>
      <c r="N79" s="207"/>
    </row>
    <row r="80" spans="1:14">
      <c r="A80" s="206" t="s">
        <v>500</v>
      </c>
      <c r="B80" s="205">
        <v>4100</v>
      </c>
      <c r="C80" s="205">
        <f>C82+C83</f>
        <v>649</v>
      </c>
      <c r="D80" s="207">
        <f t="shared" ref="D80:N80" si="18">D82+D83</f>
        <v>166494.69</v>
      </c>
      <c r="E80" s="205">
        <f t="shared" si="18"/>
        <v>2316</v>
      </c>
      <c r="F80" s="207">
        <f t="shared" si="18"/>
        <v>919426.85</v>
      </c>
      <c r="G80" s="205">
        <f t="shared" si="18"/>
        <v>2714</v>
      </c>
      <c r="H80" s="207">
        <f t="shared" si="18"/>
        <v>1192981.97</v>
      </c>
      <c r="I80" s="205">
        <f t="shared" si="18"/>
        <v>749</v>
      </c>
      <c r="J80" s="207">
        <f t="shared" si="18"/>
        <v>387319.75</v>
      </c>
      <c r="K80" s="205">
        <f t="shared" si="18"/>
        <v>768</v>
      </c>
      <c r="L80" s="207">
        <f t="shared" si="18"/>
        <v>185409.9</v>
      </c>
      <c r="M80" s="205">
        <f t="shared" si="18"/>
        <v>273</v>
      </c>
      <c r="N80" s="207">
        <f t="shared" si="18"/>
        <v>188546.18</v>
      </c>
    </row>
    <row r="81" spans="1:15">
      <c r="A81" s="206" t="s">
        <v>69</v>
      </c>
      <c r="B81" s="206"/>
      <c r="C81" s="205"/>
      <c r="D81" s="207"/>
      <c r="E81" s="205"/>
      <c r="F81" s="207"/>
      <c r="G81" s="205"/>
      <c r="H81" s="207"/>
      <c r="I81" s="205"/>
      <c r="J81" s="207"/>
      <c r="K81" s="205"/>
      <c r="L81" s="207"/>
      <c r="M81" s="205"/>
      <c r="N81" s="207"/>
    </row>
    <row r="82" spans="1:15" ht="25.5">
      <c r="A82" s="206" t="s">
        <v>501</v>
      </c>
      <c r="B82" s="205">
        <v>4110</v>
      </c>
      <c r="C82" s="208">
        <v>649</v>
      </c>
      <c r="D82" s="209">
        <v>166494.69</v>
      </c>
      <c r="E82" s="208">
        <v>2316</v>
      </c>
      <c r="F82" s="209">
        <v>919426.85</v>
      </c>
      <c r="G82" s="208">
        <v>2714</v>
      </c>
      <c r="H82" s="209">
        <v>1192981.97</v>
      </c>
      <c r="I82" s="208">
        <v>749</v>
      </c>
      <c r="J82" s="209">
        <v>387319.75</v>
      </c>
      <c r="K82" s="208">
        <v>768</v>
      </c>
      <c r="L82" s="209">
        <v>185409.9</v>
      </c>
      <c r="M82" s="208">
        <v>273</v>
      </c>
      <c r="N82" s="209">
        <v>188546.18</v>
      </c>
    </row>
    <row r="83" spans="1:15">
      <c r="A83" s="206"/>
      <c r="B83" s="206"/>
      <c r="C83" s="208"/>
      <c r="D83" s="209"/>
      <c r="E83" s="208"/>
      <c r="F83" s="209"/>
      <c r="G83" s="208"/>
      <c r="H83" s="209"/>
      <c r="I83" s="208"/>
      <c r="J83" s="209"/>
      <c r="K83" s="208"/>
      <c r="L83" s="209"/>
      <c r="M83" s="208"/>
      <c r="N83" s="209"/>
    </row>
    <row r="84" spans="1:15">
      <c r="A84" s="210" t="s">
        <v>502</v>
      </c>
      <c r="B84" s="205">
        <v>4200</v>
      </c>
      <c r="C84" s="208"/>
      <c r="D84" s="209"/>
      <c r="E84" s="208"/>
      <c r="F84" s="209"/>
      <c r="G84" s="208"/>
      <c r="H84" s="209"/>
      <c r="I84" s="208"/>
      <c r="J84" s="209"/>
      <c r="K84" s="208"/>
      <c r="L84" s="209"/>
      <c r="M84" s="208"/>
      <c r="N84" s="209"/>
    </row>
    <row r="85" spans="1:15">
      <c r="A85" s="211" t="s">
        <v>92</v>
      </c>
      <c r="B85" s="205">
        <v>9000</v>
      </c>
      <c r="C85" s="212">
        <f>C57+C64+C71+C78</f>
        <v>677</v>
      </c>
      <c r="D85" s="213">
        <f t="shared" ref="D85:N85" si="19">D57+D64+D71+D78</f>
        <v>2782175.5900000003</v>
      </c>
      <c r="E85" s="212">
        <f t="shared" si="19"/>
        <v>2326</v>
      </c>
      <c r="F85" s="213">
        <f t="shared" si="19"/>
        <v>1441748.78</v>
      </c>
      <c r="G85" s="212">
        <f t="shared" si="19"/>
        <v>2740</v>
      </c>
      <c r="H85" s="213">
        <f t="shared" si="19"/>
        <v>2320169.9799999995</v>
      </c>
      <c r="I85" s="212">
        <f t="shared" si="19"/>
        <v>926</v>
      </c>
      <c r="J85" s="213">
        <f t="shared" si="19"/>
        <v>8539543.879999999</v>
      </c>
      <c r="K85" s="212">
        <f t="shared" si="19"/>
        <v>797</v>
      </c>
      <c r="L85" s="213">
        <f t="shared" si="19"/>
        <v>1436959.9</v>
      </c>
      <c r="M85" s="212">
        <f t="shared" si="19"/>
        <v>287</v>
      </c>
      <c r="N85" s="213">
        <f t="shared" si="19"/>
        <v>1847118.76</v>
      </c>
      <c r="O85" s="214"/>
    </row>
    <row r="86" spans="1:15">
      <c r="A86" s="204"/>
    </row>
    <row r="87" spans="1:15">
      <c r="A87" s="215" t="s">
        <v>390</v>
      </c>
    </row>
    <row r="88" spans="1:15" ht="16.5" customHeight="1">
      <c r="A88" s="331" t="s">
        <v>515</v>
      </c>
      <c r="B88" s="331"/>
      <c r="C88" s="331"/>
      <c r="D88" s="331"/>
      <c r="E88" s="331"/>
      <c r="F88" s="331"/>
      <c r="G88" s="331"/>
      <c r="H88" s="331"/>
      <c r="I88" s="331"/>
      <c r="J88" s="331"/>
      <c r="K88" s="331"/>
      <c r="L88" s="331"/>
      <c r="M88" s="331"/>
      <c r="N88" s="331"/>
    </row>
    <row r="89" spans="1:15" ht="12.75" customHeight="1">
      <c r="A89" s="204"/>
    </row>
    <row r="90" spans="1:15">
      <c r="A90" s="204"/>
    </row>
    <row r="91" spans="1:15" ht="25.5" customHeight="1">
      <c r="A91" s="330" t="s">
        <v>489</v>
      </c>
      <c r="B91" s="330" t="s">
        <v>56</v>
      </c>
      <c r="C91" s="330" t="s">
        <v>516</v>
      </c>
      <c r="D91" s="330"/>
      <c r="E91" s="330"/>
      <c r="F91" s="330"/>
      <c r="G91" s="330"/>
      <c r="H91" s="330"/>
      <c r="I91" s="330"/>
      <c r="J91" s="330"/>
      <c r="K91" s="330"/>
      <c r="L91" s="330"/>
      <c r="M91" s="330"/>
    </row>
    <row r="92" spans="1:15" ht="38.25">
      <c r="A92" s="330"/>
      <c r="B92" s="330"/>
      <c r="C92" s="205" t="s">
        <v>512</v>
      </c>
      <c r="D92" s="205" t="s">
        <v>517</v>
      </c>
      <c r="E92" s="205" t="s">
        <v>518</v>
      </c>
      <c r="F92" s="205" t="s">
        <v>519</v>
      </c>
      <c r="G92" s="205" t="s">
        <v>520</v>
      </c>
      <c r="H92" s="205" t="s">
        <v>521</v>
      </c>
      <c r="I92" s="205" t="s">
        <v>522</v>
      </c>
      <c r="J92" s="205" t="s">
        <v>523</v>
      </c>
      <c r="K92" s="205" t="s">
        <v>524</v>
      </c>
      <c r="L92" s="205" t="s">
        <v>525</v>
      </c>
      <c r="M92" s="205" t="s">
        <v>507</v>
      </c>
    </row>
    <row r="93" spans="1:15">
      <c r="A93" s="216">
        <v>1</v>
      </c>
      <c r="B93" s="216">
        <v>2</v>
      </c>
      <c r="C93" s="216">
        <v>23</v>
      </c>
      <c r="D93" s="216">
        <v>24</v>
      </c>
      <c r="E93" s="216">
        <v>25</v>
      </c>
      <c r="F93" s="216">
        <v>26</v>
      </c>
      <c r="G93" s="216">
        <v>27</v>
      </c>
      <c r="H93" s="216">
        <v>28</v>
      </c>
      <c r="I93" s="216">
        <v>29</v>
      </c>
      <c r="J93" s="216">
        <v>30</v>
      </c>
      <c r="K93" s="216">
        <v>31</v>
      </c>
      <c r="L93" s="216">
        <v>32</v>
      </c>
      <c r="M93" s="216">
        <v>33</v>
      </c>
    </row>
    <row r="94" spans="1:15" ht="25.5">
      <c r="A94" s="217" t="s">
        <v>499</v>
      </c>
      <c r="B94" s="205">
        <v>1000</v>
      </c>
      <c r="C94" s="207">
        <f>C96+C100</f>
        <v>0</v>
      </c>
      <c r="D94" s="207">
        <f t="shared" ref="D94:M94" si="20">D96+D100</f>
        <v>0</v>
      </c>
      <c r="E94" s="207">
        <f t="shared" si="20"/>
        <v>0</v>
      </c>
      <c r="F94" s="207">
        <f t="shared" si="20"/>
        <v>0</v>
      </c>
      <c r="G94" s="207">
        <f t="shared" si="20"/>
        <v>0</v>
      </c>
      <c r="H94" s="207">
        <f t="shared" si="20"/>
        <v>0</v>
      </c>
      <c r="I94" s="207">
        <f t="shared" si="20"/>
        <v>0</v>
      </c>
      <c r="J94" s="207">
        <f t="shared" si="20"/>
        <v>0</v>
      </c>
      <c r="K94" s="207">
        <f t="shared" si="20"/>
        <v>0</v>
      </c>
      <c r="L94" s="207">
        <f t="shared" si="20"/>
        <v>0</v>
      </c>
      <c r="M94" s="207">
        <f t="shared" si="20"/>
        <v>0</v>
      </c>
    </row>
    <row r="95" spans="1:15">
      <c r="A95" s="217" t="s">
        <v>65</v>
      </c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</row>
    <row r="96" spans="1:15">
      <c r="A96" s="217" t="s">
        <v>500</v>
      </c>
      <c r="B96" s="205">
        <v>1100</v>
      </c>
      <c r="C96" s="207">
        <f>C98+C99</f>
        <v>0</v>
      </c>
      <c r="D96" s="207">
        <f t="shared" ref="D96:M96" si="21">D98+D99</f>
        <v>0</v>
      </c>
      <c r="E96" s="207">
        <f t="shared" si="21"/>
        <v>0</v>
      </c>
      <c r="F96" s="207">
        <f t="shared" si="21"/>
        <v>0</v>
      </c>
      <c r="G96" s="207">
        <f t="shared" si="21"/>
        <v>0</v>
      </c>
      <c r="H96" s="207">
        <f t="shared" si="21"/>
        <v>0</v>
      </c>
      <c r="I96" s="207">
        <f t="shared" si="21"/>
        <v>0</v>
      </c>
      <c r="J96" s="207">
        <f t="shared" si="21"/>
        <v>0</v>
      </c>
      <c r="K96" s="207">
        <f t="shared" si="21"/>
        <v>0</v>
      </c>
      <c r="L96" s="207">
        <f t="shared" si="21"/>
        <v>0</v>
      </c>
      <c r="M96" s="207">
        <f t="shared" si="21"/>
        <v>0</v>
      </c>
    </row>
    <row r="97" spans="1:13">
      <c r="A97" s="217" t="s">
        <v>69</v>
      </c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</row>
    <row r="98" spans="1:13" ht="25.5">
      <c r="A98" s="217" t="s">
        <v>501</v>
      </c>
      <c r="B98" s="205">
        <v>1110</v>
      </c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</row>
    <row r="99" spans="1:13">
      <c r="A99" s="217"/>
      <c r="B99" s="206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</row>
    <row r="100" spans="1:13">
      <c r="A100" s="217" t="s">
        <v>502</v>
      </c>
      <c r="B100" s="205">
        <v>1200</v>
      </c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</row>
    <row r="101" spans="1:13">
      <c r="A101" s="217" t="s">
        <v>503</v>
      </c>
      <c r="B101" s="205">
        <v>2000</v>
      </c>
      <c r="C101" s="207">
        <f>C103+C107</f>
        <v>0</v>
      </c>
      <c r="D101" s="207">
        <f t="shared" ref="D101:M101" si="22">D103+D107</f>
        <v>122659.56</v>
      </c>
      <c r="E101" s="207">
        <f t="shared" si="22"/>
        <v>123860.09</v>
      </c>
      <c r="F101" s="207">
        <f t="shared" si="22"/>
        <v>0</v>
      </c>
      <c r="G101" s="207">
        <f t="shared" si="22"/>
        <v>0</v>
      </c>
      <c r="H101" s="207">
        <f t="shared" si="22"/>
        <v>41092.839999999997</v>
      </c>
      <c r="I101" s="207">
        <f t="shared" si="22"/>
        <v>668075.85</v>
      </c>
      <c r="J101" s="207">
        <f t="shared" si="22"/>
        <v>0</v>
      </c>
      <c r="K101" s="207">
        <f t="shared" si="22"/>
        <v>0</v>
      </c>
      <c r="L101" s="207">
        <f t="shared" si="22"/>
        <v>0</v>
      </c>
      <c r="M101" s="207">
        <f t="shared" si="22"/>
        <v>0</v>
      </c>
    </row>
    <row r="102" spans="1:13">
      <c r="A102" s="217" t="s">
        <v>65</v>
      </c>
      <c r="B102" s="206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</row>
    <row r="103" spans="1:13">
      <c r="A103" s="217" t="s">
        <v>500</v>
      </c>
      <c r="B103" s="205">
        <v>2100</v>
      </c>
      <c r="C103" s="207">
        <f>C105+C106</f>
        <v>0</v>
      </c>
      <c r="D103" s="207">
        <f t="shared" ref="D103:M103" si="23">D105+D106</f>
        <v>122659.56</v>
      </c>
      <c r="E103" s="207">
        <f t="shared" si="23"/>
        <v>123860.09</v>
      </c>
      <c r="F103" s="207">
        <f t="shared" si="23"/>
        <v>0</v>
      </c>
      <c r="G103" s="207">
        <f t="shared" si="23"/>
        <v>0</v>
      </c>
      <c r="H103" s="207">
        <f t="shared" si="23"/>
        <v>41092.839999999997</v>
      </c>
      <c r="I103" s="207">
        <f t="shared" si="23"/>
        <v>668075.85</v>
      </c>
      <c r="J103" s="207">
        <f t="shared" si="23"/>
        <v>0</v>
      </c>
      <c r="K103" s="207">
        <f t="shared" si="23"/>
        <v>0</v>
      </c>
      <c r="L103" s="207">
        <f t="shared" si="23"/>
        <v>0</v>
      </c>
      <c r="M103" s="207">
        <f t="shared" si="23"/>
        <v>0</v>
      </c>
    </row>
    <row r="104" spans="1:13">
      <c r="A104" s="217" t="s">
        <v>69</v>
      </c>
      <c r="B104" s="206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</row>
    <row r="105" spans="1:13" ht="25.5">
      <c r="A105" s="217" t="s">
        <v>501</v>
      </c>
      <c r="B105" s="205">
        <v>2110</v>
      </c>
      <c r="C105" s="209"/>
      <c r="D105" s="209">
        <v>122659.56</v>
      </c>
      <c r="E105" s="209">
        <v>123860.09</v>
      </c>
      <c r="F105" s="209"/>
      <c r="G105" s="209"/>
      <c r="H105" s="209">
        <v>41092.839999999997</v>
      </c>
      <c r="I105" s="209">
        <v>668075.85</v>
      </c>
      <c r="J105" s="209"/>
      <c r="K105" s="209"/>
      <c r="L105" s="209"/>
      <c r="M105" s="209"/>
    </row>
    <row r="106" spans="1:13">
      <c r="A106" s="217"/>
      <c r="B106" s="206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</row>
    <row r="107" spans="1:13">
      <c r="A107" s="217" t="s">
        <v>502</v>
      </c>
      <c r="B107" s="205">
        <v>2200</v>
      </c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</row>
    <row r="108" spans="1:13">
      <c r="A108" s="217" t="s">
        <v>526</v>
      </c>
      <c r="B108" s="205">
        <v>3000</v>
      </c>
      <c r="C108" s="207">
        <f>C110+C114</f>
        <v>0</v>
      </c>
      <c r="D108" s="207">
        <f t="shared" ref="D108:M108" si="24">D110+D114</f>
        <v>607466.18000000005</v>
      </c>
      <c r="E108" s="207">
        <f t="shared" si="24"/>
        <v>181406.13</v>
      </c>
      <c r="F108" s="207">
        <f t="shared" si="24"/>
        <v>63998.41</v>
      </c>
      <c r="G108" s="207">
        <f t="shared" si="24"/>
        <v>0</v>
      </c>
      <c r="H108" s="207">
        <f t="shared" si="24"/>
        <v>0</v>
      </c>
      <c r="I108" s="207">
        <f t="shared" si="24"/>
        <v>191859.41</v>
      </c>
      <c r="J108" s="207">
        <f t="shared" si="24"/>
        <v>0</v>
      </c>
      <c r="K108" s="207">
        <f t="shared" si="24"/>
        <v>233325</v>
      </c>
      <c r="L108" s="207">
        <f t="shared" si="24"/>
        <v>0</v>
      </c>
      <c r="M108" s="207">
        <f t="shared" si="24"/>
        <v>444708.4</v>
      </c>
    </row>
    <row r="109" spans="1:13">
      <c r="A109" s="217" t="s">
        <v>65</v>
      </c>
      <c r="B109" s="205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</row>
    <row r="110" spans="1:13">
      <c r="A110" s="217" t="s">
        <v>500</v>
      </c>
      <c r="B110" s="205">
        <v>3100</v>
      </c>
      <c r="C110" s="207">
        <f>C112+C113</f>
        <v>0</v>
      </c>
      <c r="D110" s="207">
        <f t="shared" ref="D110:M110" si="25">D112+D113</f>
        <v>607466.18000000005</v>
      </c>
      <c r="E110" s="207">
        <f t="shared" si="25"/>
        <v>181406.13</v>
      </c>
      <c r="F110" s="207">
        <f t="shared" si="25"/>
        <v>63998.41</v>
      </c>
      <c r="G110" s="207">
        <f t="shared" si="25"/>
        <v>0</v>
      </c>
      <c r="H110" s="207">
        <f t="shared" si="25"/>
        <v>0</v>
      </c>
      <c r="I110" s="207">
        <f t="shared" si="25"/>
        <v>191859.41</v>
      </c>
      <c r="J110" s="207">
        <f t="shared" si="25"/>
        <v>0</v>
      </c>
      <c r="K110" s="207">
        <f t="shared" si="25"/>
        <v>233325</v>
      </c>
      <c r="L110" s="207">
        <f t="shared" si="25"/>
        <v>0</v>
      </c>
      <c r="M110" s="207">
        <f t="shared" si="25"/>
        <v>444708.4</v>
      </c>
    </row>
    <row r="111" spans="1:13">
      <c r="A111" s="217" t="s">
        <v>69</v>
      </c>
      <c r="B111" s="206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</row>
    <row r="112" spans="1:13" ht="25.5">
      <c r="A112" s="217" t="s">
        <v>501</v>
      </c>
      <c r="B112" s="205">
        <v>3110</v>
      </c>
      <c r="C112" s="209"/>
      <c r="D112" s="209">
        <v>607466.18000000005</v>
      </c>
      <c r="E112" s="209">
        <v>181406.13</v>
      </c>
      <c r="F112" s="209">
        <v>63998.41</v>
      </c>
      <c r="G112" s="209"/>
      <c r="H112" s="209"/>
      <c r="I112" s="209">
        <v>191859.41</v>
      </c>
      <c r="J112" s="209"/>
      <c r="K112" s="209">
        <v>233325</v>
      </c>
      <c r="L112" s="209"/>
      <c r="M112" s="209">
        <v>444708.4</v>
      </c>
    </row>
    <row r="113" spans="1:15">
      <c r="A113" s="217"/>
      <c r="B113" s="206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</row>
    <row r="114" spans="1:15">
      <c r="A114" s="217" t="s">
        <v>502</v>
      </c>
      <c r="B114" s="205">
        <v>3200</v>
      </c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</row>
    <row r="115" spans="1:15">
      <c r="A115" s="217" t="s">
        <v>527</v>
      </c>
      <c r="B115" s="205">
        <v>4000</v>
      </c>
      <c r="C115" s="207">
        <f>C117+C121</f>
        <v>0</v>
      </c>
      <c r="D115" s="207">
        <f t="shared" ref="D115:M115" si="26">D117+D121</f>
        <v>5582.35</v>
      </c>
      <c r="E115" s="207">
        <f t="shared" si="26"/>
        <v>0</v>
      </c>
      <c r="F115" s="207">
        <f t="shared" si="26"/>
        <v>0</v>
      </c>
      <c r="G115" s="207">
        <f t="shared" si="26"/>
        <v>0</v>
      </c>
      <c r="H115" s="207">
        <f t="shared" si="26"/>
        <v>0</v>
      </c>
      <c r="I115" s="207">
        <f t="shared" si="26"/>
        <v>0</v>
      </c>
      <c r="J115" s="207">
        <f t="shared" si="26"/>
        <v>0</v>
      </c>
      <c r="K115" s="207">
        <f t="shared" si="26"/>
        <v>0</v>
      </c>
      <c r="L115" s="207">
        <f t="shared" si="26"/>
        <v>0</v>
      </c>
      <c r="M115" s="207">
        <f t="shared" si="26"/>
        <v>0</v>
      </c>
    </row>
    <row r="116" spans="1:15">
      <c r="A116" s="217" t="s">
        <v>65</v>
      </c>
      <c r="B116" s="206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</row>
    <row r="117" spans="1:15">
      <c r="A117" s="217" t="s">
        <v>500</v>
      </c>
      <c r="B117" s="205">
        <v>4100</v>
      </c>
      <c r="C117" s="207">
        <f>C119+C120</f>
        <v>0</v>
      </c>
      <c r="D117" s="207">
        <f t="shared" ref="D117:M117" si="27">D119+D120</f>
        <v>5582.35</v>
      </c>
      <c r="E117" s="207">
        <f t="shared" si="27"/>
        <v>0</v>
      </c>
      <c r="F117" s="207">
        <f t="shared" si="27"/>
        <v>0</v>
      </c>
      <c r="G117" s="207">
        <f t="shared" si="27"/>
        <v>0</v>
      </c>
      <c r="H117" s="207">
        <f t="shared" si="27"/>
        <v>0</v>
      </c>
      <c r="I117" s="207">
        <f t="shared" si="27"/>
        <v>0</v>
      </c>
      <c r="J117" s="207">
        <f t="shared" si="27"/>
        <v>0</v>
      </c>
      <c r="K117" s="207">
        <f t="shared" si="27"/>
        <v>0</v>
      </c>
      <c r="L117" s="207">
        <f t="shared" si="27"/>
        <v>0</v>
      </c>
      <c r="M117" s="207">
        <f t="shared" si="27"/>
        <v>0</v>
      </c>
    </row>
    <row r="118" spans="1:15">
      <c r="A118" s="217" t="s">
        <v>69</v>
      </c>
      <c r="B118" s="206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</row>
    <row r="119" spans="1:15" ht="30" customHeight="1">
      <c r="A119" s="217" t="s">
        <v>501</v>
      </c>
      <c r="B119" s="205">
        <v>4110</v>
      </c>
      <c r="C119" s="209"/>
      <c r="D119" s="209">
        <v>5582.35</v>
      </c>
      <c r="E119" s="209"/>
      <c r="F119" s="209"/>
      <c r="G119" s="209"/>
      <c r="H119" s="209"/>
      <c r="I119" s="209"/>
      <c r="J119" s="209"/>
      <c r="K119" s="209"/>
      <c r="L119" s="209"/>
      <c r="M119" s="209"/>
    </row>
    <row r="120" spans="1:15">
      <c r="A120" s="217"/>
      <c r="B120" s="206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</row>
    <row r="121" spans="1:15">
      <c r="A121" s="217" t="s">
        <v>502</v>
      </c>
      <c r="B121" s="205">
        <v>4200</v>
      </c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</row>
    <row r="122" spans="1:15">
      <c r="A122" s="211" t="s">
        <v>92</v>
      </c>
      <c r="B122" s="205">
        <v>9000</v>
      </c>
      <c r="C122" s="213">
        <f>C94+C101+C108+C115</f>
        <v>0</v>
      </c>
      <c r="D122" s="213">
        <f t="shared" ref="D122:M122" si="28">D94+D101+D108+D115</f>
        <v>735708.09</v>
      </c>
      <c r="E122" s="213">
        <f t="shared" si="28"/>
        <v>305266.21999999997</v>
      </c>
      <c r="F122" s="213">
        <f t="shared" si="28"/>
        <v>63998.41</v>
      </c>
      <c r="G122" s="213">
        <f t="shared" si="28"/>
        <v>0</v>
      </c>
      <c r="H122" s="213">
        <f t="shared" si="28"/>
        <v>41092.839999999997</v>
      </c>
      <c r="I122" s="213">
        <f t="shared" si="28"/>
        <v>859935.26</v>
      </c>
      <c r="J122" s="213">
        <f t="shared" si="28"/>
        <v>0</v>
      </c>
      <c r="K122" s="213">
        <f t="shared" si="28"/>
        <v>233325</v>
      </c>
      <c r="L122" s="213">
        <f t="shared" si="28"/>
        <v>0</v>
      </c>
      <c r="M122" s="213">
        <f t="shared" si="28"/>
        <v>444708.4</v>
      </c>
      <c r="O122" s="214"/>
    </row>
    <row r="123" spans="1:15" ht="18.75" customHeight="1">
      <c r="A123" s="204"/>
    </row>
    <row r="124" spans="1:15" ht="15.75">
      <c r="A124" s="320" t="s">
        <v>528</v>
      </c>
      <c r="B124" s="320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</row>
    <row r="125" spans="1:15">
      <c r="A125" s="204"/>
    </row>
    <row r="126" spans="1:15">
      <c r="A126" s="330" t="s">
        <v>55</v>
      </c>
      <c r="B126" s="330" t="s">
        <v>56</v>
      </c>
      <c r="C126" s="330" t="s">
        <v>529</v>
      </c>
      <c r="D126" s="330" t="s">
        <v>530</v>
      </c>
      <c r="E126" s="330"/>
      <c r="F126" s="330"/>
      <c r="G126" s="330"/>
      <c r="H126" s="330"/>
      <c r="I126" s="330"/>
      <c r="J126" s="330"/>
      <c r="K126" s="330"/>
    </row>
    <row r="127" spans="1:15">
      <c r="A127" s="330"/>
      <c r="B127" s="330"/>
      <c r="C127" s="330"/>
      <c r="D127" s="330" t="s">
        <v>65</v>
      </c>
      <c r="E127" s="330"/>
      <c r="F127" s="330"/>
      <c r="G127" s="330"/>
      <c r="H127" s="330"/>
      <c r="I127" s="330"/>
      <c r="J127" s="330"/>
      <c r="K127" s="330"/>
    </row>
    <row r="128" spans="1:15">
      <c r="A128" s="330"/>
      <c r="B128" s="330"/>
      <c r="C128" s="330"/>
      <c r="D128" s="330" t="s">
        <v>531</v>
      </c>
      <c r="E128" s="330"/>
      <c r="F128" s="330"/>
      <c r="G128" s="330"/>
      <c r="H128" s="330" t="s">
        <v>532</v>
      </c>
      <c r="I128" s="330" t="s">
        <v>533</v>
      </c>
      <c r="J128" s="330" t="s">
        <v>534</v>
      </c>
      <c r="K128" s="330" t="s">
        <v>535</v>
      </c>
    </row>
    <row r="129" spans="1:11" ht="92.25" customHeight="1">
      <c r="A129" s="330"/>
      <c r="B129" s="330"/>
      <c r="C129" s="330"/>
      <c r="D129" s="205" t="s">
        <v>536</v>
      </c>
      <c r="E129" s="205" t="s">
        <v>537</v>
      </c>
      <c r="F129" s="205" t="s">
        <v>538</v>
      </c>
      <c r="G129" s="205" t="s">
        <v>539</v>
      </c>
      <c r="H129" s="330"/>
      <c r="I129" s="330"/>
      <c r="J129" s="330"/>
      <c r="K129" s="330"/>
    </row>
    <row r="130" spans="1:11">
      <c r="A130" s="216">
        <v>1</v>
      </c>
      <c r="B130" s="216">
        <v>2</v>
      </c>
      <c r="C130" s="216">
        <v>3</v>
      </c>
      <c r="D130" s="216">
        <v>4</v>
      </c>
      <c r="E130" s="216">
        <v>5</v>
      </c>
      <c r="F130" s="216">
        <v>6</v>
      </c>
      <c r="G130" s="216">
        <v>7</v>
      </c>
      <c r="H130" s="216">
        <v>8</v>
      </c>
      <c r="I130" s="216">
        <v>9</v>
      </c>
      <c r="J130" s="216">
        <v>10</v>
      </c>
      <c r="K130" s="216">
        <v>11</v>
      </c>
    </row>
    <row r="131" spans="1:11" ht="25.5">
      <c r="A131" s="217" t="s">
        <v>499</v>
      </c>
      <c r="B131" s="205">
        <v>1000</v>
      </c>
      <c r="C131" s="213">
        <f>SUM(D131:K131)</f>
        <v>215100</v>
      </c>
      <c r="D131" s="207">
        <f>D133+D137</f>
        <v>0</v>
      </c>
      <c r="E131" s="207">
        <f t="shared" ref="E131:K131" si="29">E133+E137</f>
        <v>0</v>
      </c>
      <c r="F131" s="207">
        <f t="shared" si="29"/>
        <v>0</v>
      </c>
      <c r="G131" s="207">
        <f t="shared" si="29"/>
        <v>0</v>
      </c>
      <c r="H131" s="207">
        <f t="shared" si="29"/>
        <v>215100</v>
      </c>
      <c r="I131" s="207">
        <f t="shared" si="29"/>
        <v>0</v>
      </c>
      <c r="J131" s="207">
        <f t="shared" si="29"/>
        <v>0</v>
      </c>
      <c r="K131" s="207">
        <f t="shared" si="29"/>
        <v>0</v>
      </c>
    </row>
    <row r="132" spans="1:11">
      <c r="A132" s="217" t="s">
        <v>65</v>
      </c>
      <c r="B132" s="206"/>
      <c r="C132" s="213"/>
      <c r="D132" s="207"/>
      <c r="E132" s="207"/>
      <c r="F132" s="207"/>
      <c r="G132" s="207"/>
      <c r="H132" s="207"/>
      <c r="I132" s="207"/>
      <c r="J132" s="207"/>
      <c r="K132" s="207"/>
    </row>
    <row r="133" spans="1:11">
      <c r="A133" s="217" t="s">
        <v>500</v>
      </c>
      <c r="B133" s="205">
        <v>1100</v>
      </c>
      <c r="C133" s="213">
        <f t="shared" ref="C133:C159" si="30">SUM(D133:K133)</f>
        <v>215100</v>
      </c>
      <c r="D133" s="207">
        <f>D135+D136</f>
        <v>0</v>
      </c>
      <c r="E133" s="207">
        <f t="shared" ref="E133:K133" si="31">E135+E136</f>
        <v>0</v>
      </c>
      <c r="F133" s="207">
        <f t="shared" si="31"/>
        <v>0</v>
      </c>
      <c r="G133" s="207">
        <f t="shared" si="31"/>
        <v>0</v>
      </c>
      <c r="H133" s="207">
        <f t="shared" si="31"/>
        <v>215100</v>
      </c>
      <c r="I133" s="207">
        <f t="shared" si="31"/>
        <v>0</v>
      </c>
      <c r="J133" s="207">
        <f t="shared" si="31"/>
        <v>0</v>
      </c>
      <c r="K133" s="207">
        <f t="shared" si="31"/>
        <v>0</v>
      </c>
    </row>
    <row r="134" spans="1:11">
      <c r="A134" s="217" t="s">
        <v>69</v>
      </c>
      <c r="B134" s="206"/>
      <c r="C134" s="213"/>
      <c r="D134" s="207"/>
      <c r="E134" s="207"/>
      <c r="F134" s="207"/>
      <c r="G134" s="207"/>
      <c r="H134" s="207"/>
      <c r="I134" s="207"/>
      <c r="J134" s="207"/>
      <c r="K134" s="207"/>
    </row>
    <row r="135" spans="1:11" ht="25.5">
      <c r="A135" s="217" t="s">
        <v>501</v>
      </c>
      <c r="B135" s="205">
        <v>1110</v>
      </c>
      <c r="C135" s="213">
        <f t="shared" si="30"/>
        <v>215100</v>
      </c>
      <c r="D135" s="209"/>
      <c r="E135" s="209"/>
      <c r="F135" s="209"/>
      <c r="G135" s="209"/>
      <c r="H135" s="209">
        <v>215100</v>
      </c>
      <c r="I135" s="209"/>
      <c r="J135" s="209"/>
      <c r="K135" s="209"/>
    </row>
    <row r="136" spans="1:11">
      <c r="A136" s="217"/>
      <c r="B136" s="206"/>
      <c r="C136" s="213">
        <f t="shared" si="30"/>
        <v>0</v>
      </c>
      <c r="D136" s="209"/>
      <c r="E136" s="209"/>
      <c r="F136" s="209"/>
      <c r="G136" s="209"/>
      <c r="H136" s="209"/>
      <c r="I136" s="209"/>
      <c r="J136" s="209"/>
      <c r="K136" s="209"/>
    </row>
    <row r="137" spans="1:11">
      <c r="A137" s="217" t="s">
        <v>502</v>
      </c>
      <c r="B137" s="205">
        <v>1200</v>
      </c>
      <c r="C137" s="213">
        <f t="shared" si="30"/>
        <v>0</v>
      </c>
      <c r="D137" s="209"/>
      <c r="E137" s="209"/>
      <c r="F137" s="209"/>
      <c r="G137" s="209"/>
      <c r="H137" s="209"/>
      <c r="I137" s="209"/>
      <c r="J137" s="209"/>
      <c r="K137" s="209"/>
    </row>
    <row r="138" spans="1:11">
      <c r="A138" s="217" t="s">
        <v>503</v>
      </c>
      <c r="B138" s="205">
        <v>2000</v>
      </c>
      <c r="C138" s="213">
        <f t="shared" si="30"/>
        <v>86500</v>
      </c>
      <c r="D138" s="207">
        <f>D140+D144</f>
        <v>74050</v>
      </c>
      <c r="E138" s="207">
        <f t="shared" ref="E138:K138" si="32">E140+E144</f>
        <v>12450</v>
      </c>
      <c r="F138" s="207">
        <f t="shared" si="32"/>
        <v>0</v>
      </c>
      <c r="G138" s="207">
        <f t="shared" si="32"/>
        <v>0</v>
      </c>
      <c r="H138" s="207">
        <f t="shared" si="32"/>
        <v>0</v>
      </c>
      <c r="I138" s="207">
        <f t="shared" si="32"/>
        <v>0</v>
      </c>
      <c r="J138" s="207">
        <f t="shared" si="32"/>
        <v>0</v>
      </c>
      <c r="K138" s="207">
        <f t="shared" si="32"/>
        <v>0</v>
      </c>
    </row>
    <row r="139" spans="1:11">
      <c r="A139" s="217" t="s">
        <v>65</v>
      </c>
      <c r="B139" s="206"/>
      <c r="C139" s="213"/>
      <c r="D139" s="207"/>
      <c r="E139" s="207"/>
      <c r="F139" s="207"/>
      <c r="G139" s="207"/>
      <c r="H139" s="207"/>
      <c r="I139" s="207"/>
      <c r="J139" s="207"/>
      <c r="K139" s="207"/>
    </row>
    <row r="140" spans="1:11">
      <c r="A140" s="217" t="s">
        <v>500</v>
      </c>
      <c r="B140" s="205">
        <v>2100</v>
      </c>
      <c r="C140" s="213">
        <f t="shared" si="30"/>
        <v>86500</v>
      </c>
      <c r="D140" s="207">
        <f>D142+D143</f>
        <v>74050</v>
      </c>
      <c r="E140" s="207">
        <f t="shared" ref="E140:K140" si="33">E142+E143</f>
        <v>12450</v>
      </c>
      <c r="F140" s="207">
        <f t="shared" si="33"/>
        <v>0</v>
      </c>
      <c r="G140" s="207">
        <f t="shared" si="33"/>
        <v>0</v>
      </c>
      <c r="H140" s="207">
        <f t="shared" si="33"/>
        <v>0</v>
      </c>
      <c r="I140" s="207">
        <f t="shared" si="33"/>
        <v>0</v>
      </c>
      <c r="J140" s="207">
        <f t="shared" si="33"/>
        <v>0</v>
      </c>
      <c r="K140" s="207">
        <f t="shared" si="33"/>
        <v>0</v>
      </c>
    </row>
    <row r="141" spans="1:11">
      <c r="A141" s="217" t="s">
        <v>69</v>
      </c>
      <c r="B141" s="206"/>
      <c r="C141" s="213"/>
      <c r="D141" s="207"/>
      <c r="E141" s="207"/>
      <c r="F141" s="207"/>
      <c r="G141" s="207"/>
      <c r="H141" s="207"/>
      <c r="I141" s="207"/>
      <c r="J141" s="207"/>
      <c r="K141" s="207"/>
    </row>
    <row r="142" spans="1:11" ht="25.5">
      <c r="A142" s="217" t="s">
        <v>501</v>
      </c>
      <c r="B142" s="205">
        <v>2110</v>
      </c>
      <c r="C142" s="213">
        <f t="shared" si="30"/>
        <v>86500</v>
      </c>
      <c r="D142" s="209">
        <v>74050</v>
      </c>
      <c r="E142" s="209">
        <v>12450</v>
      </c>
      <c r="F142" s="209"/>
      <c r="G142" s="209"/>
      <c r="H142" s="209"/>
      <c r="I142" s="209"/>
      <c r="J142" s="209"/>
      <c r="K142" s="209"/>
    </row>
    <row r="143" spans="1:11">
      <c r="A143" s="217"/>
      <c r="B143" s="206"/>
      <c r="C143" s="213">
        <f t="shared" si="30"/>
        <v>0</v>
      </c>
      <c r="D143" s="209"/>
      <c r="E143" s="209"/>
      <c r="F143" s="209"/>
      <c r="G143" s="209"/>
      <c r="H143" s="209"/>
      <c r="I143" s="209"/>
      <c r="J143" s="209"/>
      <c r="K143" s="209"/>
    </row>
    <row r="144" spans="1:11">
      <c r="A144" s="217" t="s">
        <v>502</v>
      </c>
      <c r="B144" s="205">
        <v>2200</v>
      </c>
      <c r="C144" s="213">
        <f t="shared" si="30"/>
        <v>0</v>
      </c>
      <c r="D144" s="209"/>
      <c r="E144" s="209"/>
      <c r="F144" s="209"/>
      <c r="G144" s="209"/>
      <c r="H144" s="209"/>
      <c r="I144" s="209"/>
      <c r="J144" s="209"/>
      <c r="K144" s="209"/>
    </row>
    <row r="145" spans="1:11">
      <c r="A145" s="217" t="s">
        <v>526</v>
      </c>
      <c r="B145" s="205">
        <v>3000</v>
      </c>
      <c r="C145" s="213">
        <f t="shared" si="30"/>
        <v>9540</v>
      </c>
      <c r="D145" s="207">
        <f>D147+D151</f>
        <v>9540</v>
      </c>
      <c r="E145" s="207">
        <f t="shared" ref="E145:K145" si="34">E147+E151</f>
        <v>0</v>
      </c>
      <c r="F145" s="207">
        <f t="shared" si="34"/>
        <v>0</v>
      </c>
      <c r="G145" s="207">
        <f t="shared" si="34"/>
        <v>0</v>
      </c>
      <c r="H145" s="207">
        <f t="shared" si="34"/>
        <v>0</v>
      </c>
      <c r="I145" s="207">
        <f t="shared" si="34"/>
        <v>0</v>
      </c>
      <c r="J145" s="207">
        <f t="shared" si="34"/>
        <v>0</v>
      </c>
      <c r="K145" s="207">
        <f t="shared" si="34"/>
        <v>0</v>
      </c>
    </row>
    <row r="146" spans="1:11">
      <c r="A146" s="217" t="s">
        <v>65</v>
      </c>
      <c r="B146" s="206"/>
      <c r="C146" s="213"/>
      <c r="D146" s="207"/>
      <c r="E146" s="207"/>
      <c r="F146" s="207"/>
      <c r="G146" s="207"/>
      <c r="H146" s="207"/>
      <c r="I146" s="207"/>
      <c r="J146" s="207"/>
      <c r="K146" s="207"/>
    </row>
    <row r="147" spans="1:11">
      <c r="A147" s="217" t="s">
        <v>500</v>
      </c>
      <c r="B147" s="205">
        <v>3100</v>
      </c>
      <c r="C147" s="213">
        <f t="shared" si="30"/>
        <v>9540</v>
      </c>
      <c r="D147" s="207">
        <f>D149+D150</f>
        <v>9540</v>
      </c>
      <c r="E147" s="207">
        <f t="shared" ref="E147:K147" si="35">E149+E150</f>
        <v>0</v>
      </c>
      <c r="F147" s="207">
        <f t="shared" si="35"/>
        <v>0</v>
      </c>
      <c r="G147" s="207">
        <f t="shared" si="35"/>
        <v>0</v>
      </c>
      <c r="H147" s="207">
        <f t="shared" si="35"/>
        <v>0</v>
      </c>
      <c r="I147" s="207">
        <f t="shared" si="35"/>
        <v>0</v>
      </c>
      <c r="J147" s="207">
        <f t="shared" si="35"/>
        <v>0</v>
      </c>
      <c r="K147" s="207">
        <f t="shared" si="35"/>
        <v>0</v>
      </c>
    </row>
    <row r="148" spans="1:11">
      <c r="A148" s="217" t="s">
        <v>69</v>
      </c>
      <c r="B148" s="206"/>
      <c r="C148" s="213"/>
      <c r="D148" s="207"/>
      <c r="E148" s="207"/>
      <c r="F148" s="207"/>
      <c r="G148" s="207"/>
      <c r="H148" s="207"/>
      <c r="I148" s="207"/>
      <c r="J148" s="207"/>
      <c r="K148" s="207"/>
    </row>
    <row r="149" spans="1:11" ht="25.5">
      <c r="A149" s="217" t="s">
        <v>501</v>
      </c>
      <c r="B149" s="205">
        <v>3110</v>
      </c>
      <c r="C149" s="213">
        <f t="shared" si="30"/>
        <v>9540</v>
      </c>
      <c r="D149" s="209">
        <v>9540</v>
      </c>
      <c r="E149" s="209"/>
      <c r="F149" s="209"/>
      <c r="G149" s="209"/>
      <c r="H149" s="209"/>
      <c r="I149" s="209"/>
      <c r="J149" s="209"/>
      <c r="K149" s="209"/>
    </row>
    <row r="150" spans="1:11">
      <c r="A150" s="217"/>
      <c r="B150" s="206"/>
      <c r="C150" s="213">
        <f t="shared" si="30"/>
        <v>0</v>
      </c>
      <c r="D150" s="209"/>
      <c r="E150" s="209"/>
      <c r="F150" s="209"/>
      <c r="G150" s="209"/>
      <c r="H150" s="209"/>
      <c r="I150" s="209"/>
      <c r="J150" s="209"/>
      <c r="K150" s="209"/>
    </row>
    <row r="151" spans="1:11">
      <c r="A151" s="217" t="s">
        <v>502</v>
      </c>
      <c r="B151" s="205">
        <v>3200</v>
      </c>
      <c r="C151" s="213">
        <f t="shared" si="30"/>
        <v>0</v>
      </c>
      <c r="D151" s="209"/>
      <c r="E151" s="209"/>
      <c r="F151" s="209"/>
      <c r="G151" s="209"/>
      <c r="H151" s="209"/>
      <c r="I151" s="209"/>
      <c r="J151" s="209"/>
      <c r="K151" s="209"/>
    </row>
    <row r="152" spans="1:11">
      <c r="A152" s="217" t="s">
        <v>527</v>
      </c>
      <c r="B152" s="205">
        <v>4000</v>
      </c>
      <c r="C152" s="213">
        <f t="shared" si="30"/>
        <v>0</v>
      </c>
      <c r="D152" s="207">
        <f>D154+D158</f>
        <v>0</v>
      </c>
      <c r="E152" s="207">
        <f t="shared" ref="E152:K152" si="36">E154+E158</f>
        <v>0</v>
      </c>
      <c r="F152" s="207">
        <f t="shared" si="36"/>
        <v>0</v>
      </c>
      <c r="G152" s="207">
        <f t="shared" si="36"/>
        <v>0</v>
      </c>
      <c r="H152" s="207">
        <f t="shared" si="36"/>
        <v>0</v>
      </c>
      <c r="I152" s="207">
        <f t="shared" si="36"/>
        <v>0</v>
      </c>
      <c r="J152" s="207">
        <f t="shared" si="36"/>
        <v>0</v>
      </c>
      <c r="K152" s="207">
        <f t="shared" si="36"/>
        <v>0</v>
      </c>
    </row>
    <row r="153" spans="1:11">
      <c r="A153" s="217" t="s">
        <v>65</v>
      </c>
      <c r="B153" s="206"/>
      <c r="C153" s="213"/>
      <c r="D153" s="207"/>
      <c r="E153" s="207"/>
      <c r="F153" s="207"/>
      <c r="G153" s="207"/>
      <c r="H153" s="207"/>
      <c r="I153" s="207"/>
      <c r="J153" s="207"/>
      <c r="K153" s="207"/>
    </row>
    <row r="154" spans="1:11">
      <c r="A154" s="217" t="s">
        <v>500</v>
      </c>
      <c r="B154" s="205">
        <v>4100</v>
      </c>
      <c r="C154" s="213">
        <f t="shared" si="30"/>
        <v>0</v>
      </c>
      <c r="D154" s="207">
        <f>D156+D157</f>
        <v>0</v>
      </c>
      <c r="E154" s="207">
        <f t="shared" ref="E154:K154" si="37">E156+E157</f>
        <v>0</v>
      </c>
      <c r="F154" s="207">
        <f t="shared" si="37"/>
        <v>0</v>
      </c>
      <c r="G154" s="207">
        <f t="shared" si="37"/>
        <v>0</v>
      </c>
      <c r="H154" s="207">
        <f t="shared" si="37"/>
        <v>0</v>
      </c>
      <c r="I154" s="207">
        <f t="shared" si="37"/>
        <v>0</v>
      </c>
      <c r="J154" s="207">
        <f t="shared" si="37"/>
        <v>0</v>
      </c>
      <c r="K154" s="207">
        <f t="shared" si="37"/>
        <v>0</v>
      </c>
    </row>
    <row r="155" spans="1:11">
      <c r="A155" s="217" t="s">
        <v>69</v>
      </c>
      <c r="B155" s="206"/>
      <c r="C155" s="213"/>
      <c r="D155" s="207"/>
      <c r="E155" s="207"/>
      <c r="F155" s="207"/>
      <c r="G155" s="207"/>
      <c r="H155" s="207"/>
      <c r="I155" s="207"/>
      <c r="J155" s="207"/>
      <c r="K155" s="207"/>
    </row>
    <row r="156" spans="1:11" ht="25.5">
      <c r="A156" s="217" t="s">
        <v>501</v>
      </c>
      <c r="B156" s="205">
        <v>4110</v>
      </c>
      <c r="C156" s="213">
        <f t="shared" si="30"/>
        <v>0</v>
      </c>
      <c r="D156" s="209"/>
      <c r="E156" s="209"/>
      <c r="F156" s="209"/>
      <c r="G156" s="209"/>
      <c r="H156" s="209"/>
      <c r="I156" s="209"/>
      <c r="J156" s="209"/>
      <c r="K156" s="209"/>
    </row>
    <row r="157" spans="1:11">
      <c r="A157" s="217"/>
      <c r="B157" s="206"/>
      <c r="C157" s="213">
        <f t="shared" si="30"/>
        <v>0</v>
      </c>
      <c r="D157" s="209"/>
      <c r="E157" s="209"/>
      <c r="F157" s="209"/>
      <c r="G157" s="209"/>
      <c r="H157" s="209"/>
      <c r="I157" s="209"/>
      <c r="J157" s="209"/>
      <c r="K157" s="209"/>
    </row>
    <row r="158" spans="1:11">
      <c r="A158" s="217" t="s">
        <v>502</v>
      </c>
      <c r="B158" s="205">
        <v>4200</v>
      </c>
      <c r="C158" s="213">
        <f t="shared" si="30"/>
        <v>0</v>
      </c>
      <c r="D158" s="209"/>
      <c r="E158" s="209"/>
      <c r="F158" s="209"/>
      <c r="G158" s="209"/>
      <c r="H158" s="209"/>
      <c r="I158" s="209"/>
      <c r="J158" s="209"/>
      <c r="K158" s="209"/>
    </row>
    <row r="159" spans="1:11">
      <c r="A159" s="211" t="s">
        <v>92</v>
      </c>
      <c r="B159" s="205">
        <v>9000</v>
      </c>
      <c r="C159" s="213">
        <f t="shared" si="30"/>
        <v>311140</v>
      </c>
      <c r="D159" s="213">
        <f>D131+D138+D145+D152</f>
        <v>83590</v>
      </c>
      <c r="E159" s="213">
        <f t="shared" ref="E159:K159" si="38">E131+E138+E145+E152</f>
        <v>12450</v>
      </c>
      <c r="F159" s="213">
        <f t="shared" si="38"/>
        <v>0</v>
      </c>
      <c r="G159" s="213">
        <f t="shared" si="38"/>
        <v>0</v>
      </c>
      <c r="H159" s="213">
        <f t="shared" si="38"/>
        <v>215100</v>
      </c>
      <c r="I159" s="213">
        <f t="shared" si="38"/>
        <v>0</v>
      </c>
      <c r="J159" s="213">
        <f t="shared" si="38"/>
        <v>0</v>
      </c>
      <c r="K159" s="213">
        <f t="shared" si="38"/>
        <v>0</v>
      </c>
    </row>
    <row r="160" spans="1:11" ht="20.25" customHeight="1">
      <c r="A160" s="192"/>
    </row>
    <row r="161" spans="1:9" s="189" customFormat="1" ht="15.75">
      <c r="A161" s="218" t="s">
        <v>165</v>
      </c>
    </row>
    <row r="162" spans="1:9" s="189" customFormat="1" ht="15.75">
      <c r="A162" s="218" t="s">
        <v>429</v>
      </c>
      <c r="B162" s="332" t="s">
        <v>663</v>
      </c>
      <c r="C162" s="332"/>
      <c r="E162" s="332"/>
      <c r="F162" s="332"/>
      <c r="H162" s="332" t="s">
        <v>690</v>
      </c>
      <c r="I162" s="332"/>
    </row>
    <row r="163" spans="1:9" s="189" customFormat="1">
      <c r="A163" s="192" t="s">
        <v>430</v>
      </c>
      <c r="B163" s="333" t="s">
        <v>431</v>
      </c>
      <c r="C163" s="333"/>
      <c r="D163" s="219"/>
      <c r="E163" s="334" t="s">
        <v>432</v>
      </c>
      <c r="F163" s="334"/>
      <c r="G163" s="219"/>
      <c r="H163" s="334" t="s">
        <v>433</v>
      </c>
      <c r="I163" s="334"/>
    </row>
    <row r="164" spans="1:9" s="189" customFormat="1">
      <c r="A164" s="192"/>
      <c r="B164" s="219"/>
      <c r="C164" s="219"/>
      <c r="D164" s="219"/>
      <c r="E164" s="219"/>
      <c r="F164" s="219"/>
      <c r="G164" s="219"/>
      <c r="H164" s="219"/>
      <c r="I164" s="219"/>
    </row>
    <row r="165" spans="1:9" s="189" customFormat="1" ht="15.75">
      <c r="A165" s="218" t="s">
        <v>434</v>
      </c>
      <c r="B165" s="332" t="s">
        <v>696</v>
      </c>
      <c r="C165" s="332"/>
      <c r="E165" s="332" t="s">
        <v>697</v>
      </c>
      <c r="F165" s="332"/>
      <c r="H165" s="332">
        <v>510558</v>
      </c>
      <c r="I165" s="332"/>
    </row>
    <row r="166" spans="1:9" s="189" customFormat="1">
      <c r="A166" s="192"/>
      <c r="B166" s="333" t="s">
        <v>431</v>
      </c>
      <c r="C166" s="333"/>
      <c r="D166" s="219"/>
      <c r="E166" s="334" t="s">
        <v>435</v>
      </c>
      <c r="F166" s="334"/>
      <c r="G166" s="219"/>
      <c r="H166" s="334" t="s">
        <v>436</v>
      </c>
      <c r="I166" s="334"/>
    </row>
    <row r="167" spans="1:9" s="189" customFormat="1" ht="15.75">
      <c r="A167" s="220" t="s">
        <v>720</v>
      </c>
    </row>
    <row r="168" spans="1:9">
      <c r="A168" s="221"/>
    </row>
  </sheetData>
  <mergeCells count="60">
    <mergeCell ref="B165:C165"/>
    <mergeCell ref="E165:F165"/>
    <mergeCell ref="H165:I165"/>
    <mergeCell ref="B166:C166"/>
    <mergeCell ref="E166:F166"/>
    <mergeCell ref="H166:I166"/>
    <mergeCell ref="B162:C162"/>
    <mergeCell ref="E162:F162"/>
    <mergeCell ref="H162:I162"/>
    <mergeCell ref="B163:C163"/>
    <mergeCell ref="E163:F163"/>
    <mergeCell ref="H163:I163"/>
    <mergeCell ref="A126:A129"/>
    <mergeCell ref="B126:B129"/>
    <mergeCell ref="C126:C129"/>
    <mergeCell ref="D126:K126"/>
    <mergeCell ref="D127:K127"/>
    <mergeCell ref="D128:G128"/>
    <mergeCell ref="H128:H129"/>
    <mergeCell ref="I128:I129"/>
    <mergeCell ref="J128:J129"/>
    <mergeCell ref="K128:K129"/>
    <mergeCell ref="M54:N54"/>
    <mergeCell ref="A88:N88"/>
    <mergeCell ref="A91:A92"/>
    <mergeCell ref="B91:B92"/>
    <mergeCell ref="C91:M91"/>
    <mergeCell ref="A124:M124"/>
    <mergeCell ref="H20:H21"/>
    <mergeCell ref="I20:J20"/>
    <mergeCell ref="A53:A55"/>
    <mergeCell ref="B53:B55"/>
    <mergeCell ref="C53:N53"/>
    <mergeCell ref="C54:D54"/>
    <mergeCell ref="E54:F54"/>
    <mergeCell ref="G54:H54"/>
    <mergeCell ref="I54:J54"/>
    <mergeCell ref="K54:L54"/>
    <mergeCell ref="A17:A21"/>
    <mergeCell ref="B17:B21"/>
    <mergeCell ref="C17:J17"/>
    <mergeCell ref="C18:C21"/>
    <mergeCell ref="D18:J18"/>
    <mergeCell ref="D19:D21"/>
    <mergeCell ref="E19:G19"/>
    <mergeCell ref="H19:J19"/>
    <mergeCell ref="E20:E21"/>
    <mergeCell ref="F20:G20"/>
    <mergeCell ref="A15:J15"/>
    <mergeCell ref="G1:J1"/>
    <mergeCell ref="E2:J2"/>
    <mergeCell ref="A4:J4"/>
    <mergeCell ref="A6:C6"/>
    <mergeCell ref="B7:E7"/>
    <mergeCell ref="G8:I8"/>
    <mergeCell ref="B10:G10"/>
    <mergeCell ref="B11:G11"/>
    <mergeCell ref="H11:I11"/>
    <mergeCell ref="B12:G12"/>
    <mergeCell ref="H12:I12"/>
  </mergeCells>
  <pageMargins left="0.78740157480314965" right="0.39370078740157483" top="0.78740157480314965" bottom="0.78740157480314965" header="0.31496062992125984" footer="0.31496062992125984"/>
  <pageSetup paperSize="9" scale="68" fitToHeight="0" orientation="landscape" r:id="rId1"/>
  <rowBreaks count="1" manualBreakCount="1">
    <brk id="9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4"/>
  <sheetViews>
    <sheetView view="pageBreakPreview" topLeftCell="A7" zoomScale="60" zoomScaleNormal="100" workbookViewId="0">
      <selection activeCell="B10" sqref="B10:G10"/>
    </sheetView>
  </sheetViews>
  <sheetFormatPr defaultRowHeight="15"/>
  <cols>
    <col min="1" max="1" width="56" style="74" customWidth="1"/>
    <col min="2" max="2" width="7.42578125" style="74" customWidth="1"/>
    <col min="3" max="9" width="8.85546875" style="74" customWidth="1"/>
    <col min="10" max="10" width="14.140625" style="74" customWidth="1"/>
    <col min="11" max="16384" width="9.140625" style="74"/>
  </cols>
  <sheetData>
    <row r="1" spans="1:10">
      <c r="G1" s="287" t="s">
        <v>540</v>
      </c>
      <c r="H1" s="287"/>
      <c r="I1" s="287"/>
      <c r="J1" s="287"/>
    </row>
    <row r="2" spans="1:10" ht="48.75" customHeight="1">
      <c r="E2" s="335" t="s">
        <v>50</v>
      </c>
      <c r="F2" s="335"/>
      <c r="G2" s="335"/>
      <c r="H2" s="335"/>
      <c r="I2" s="335"/>
      <c r="J2" s="335"/>
    </row>
    <row r="3" spans="1:10" ht="13.5" customHeight="1">
      <c r="A3" s="103"/>
    </row>
    <row r="4" spans="1:10" ht="16.5">
      <c r="A4" s="289" t="s">
        <v>541</v>
      </c>
      <c r="B4" s="289"/>
      <c r="C4" s="289"/>
      <c r="D4" s="289"/>
      <c r="E4" s="289"/>
      <c r="F4" s="289"/>
      <c r="G4" s="289"/>
      <c r="H4" s="289"/>
      <c r="I4" s="289"/>
      <c r="J4" s="289"/>
    </row>
    <row r="5" spans="1:10">
      <c r="A5" s="79"/>
    </row>
    <row r="6" spans="1:10" ht="15.75">
      <c r="A6" s="290"/>
      <c r="B6" s="290"/>
      <c r="C6" s="290"/>
      <c r="J6" s="99" t="s">
        <v>7</v>
      </c>
    </row>
    <row r="7" spans="1:10" ht="15.75">
      <c r="A7" s="80"/>
      <c r="B7" s="291" t="s">
        <v>695</v>
      </c>
      <c r="C7" s="291"/>
      <c r="D7" s="291"/>
      <c r="E7" s="291"/>
      <c r="H7" s="82"/>
      <c r="I7" s="82" t="s">
        <v>8</v>
      </c>
      <c r="J7" s="165"/>
    </row>
    <row r="8" spans="1:10" ht="15.75" customHeight="1">
      <c r="A8" s="80"/>
      <c r="G8" s="293" t="s">
        <v>9</v>
      </c>
      <c r="H8" s="293"/>
      <c r="I8" s="294"/>
      <c r="J8" s="165"/>
    </row>
    <row r="9" spans="1:10" ht="15.75">
      <c r="A9" s="80"/>
      <c r="G9" s="80"/>
      <c r="H9" s="82"/>
      <c r="I9" s="82" t="s">
        <v>10</v>
      </c>
      <c r="J9" s="165">
        <v>2128019707</v>
      </c>
    </row>
    <row r="10" spans="1:10" ht="85.5" customHeight="1">
      <c r="A10" s="80" t="s">
        <v>11</v>
      </c>
      <c r="B10" s="310" t="s">
        <v>714</v>
      </c>
      <c r="C10" s="310"/>
      <c r="D10" s="310"/>
      <c r="E10" s="310"/>
      <c r="F10" s="310"/>
      <c r="G10" s="310"/>
      <c r="H10" s="83"/>
      <c r="I10" s="82" t="s">
        <v>12</v>
      </c>
      <c r="J10" s="165">
        <v>213001001</v>
      </c>
    </row>
    <row r="11" spans="1:10" ht="29.25" customHeight="1">
      <c r="A11" s="80" t="s">
        <v>14</v>
      </c>
      <c r="B11" s="310" t="s">
        <v>709</v>
      </c>
      <c r="C11" s="310"/>
      <c r="D11" s="310"/>
      <c r="E11" s="310"/>
      <c r="F11" s="310"/>
      <c r="G11" s="310"/>
      <c r="H11" s="293" t="s">
        <v>189</v>
      </c>
      <c r="I11" s="294"/>
      <c r="J11" s="165"/>
    </row>
    <row r="12" spans="1:10" ht="17.25" customHeight="1">
      <c r="A12" s="80" t="s">
        <v>15</v>
      </c>
      <c r="B12" s="310" t="s">
        <v>646</v>
      </c>
      <c r="C12" s="310"/>
      <c r="D12" s="310"/>
      <c r="E12" s="310"/>
      <c r="F12" s="310"/>
      <c r="G12" s="310"/>
      <c r="H12" s="293" t="s">
        <v>16</v>
      </c>
      <c r="I12" s="294"/>
      <c r="J12" s="165">
        <v>97701000000</v>
      </c>
    </row>
    <row r="13" spans="1:10" ht="15.75">
      <c r="A13" s="80" t="s">
        <v>17</v>
      </c>
      <c r="G13" s="80"/>
      <c r="H13" s="80"/>
      <c r="J13" s="99"/>
    </row>
    <row r="14" spans="1:10">
      <c r="A14" s="79"/>
    </row>
    <row r="15" spans="1:10" ht="15.75">
      <c r="A15" s="313" t="s">
        <v>542</v>
      </c>
      <c r="B15" s="313"/>
      <c r="C15" s="313"/>
      <c r="D15" s="313"/>
      <c r="E15" s="313"/>
      <c r="F15" s="313"/>
      <c r="G15" s="313"/>
      <c r="H15" s="313"/>
      <c r="I15" s="313"/>
      <c r="J15" s="313"/>
    </row>
    <row r="16" spans="1:10">
      <c r="A16" s="79"/>
    </row>
    <row r="17" spans="1:10">
      <c r="A17" s="295" t="s">
        <v>55</v>
      </c>
      <c r="B17" s="295" t="s">
        <v>56</v>
      </c>
      <c r="C17" s="295" t="s">
        <v>543</v>
      </c>
      <c r="D17" s="295"/>
      <c r="E17" s="295"/>
      <c r="F17" s="295"/>
      <c r="G17" s="295"/>
      <c r="H17" s="295"/>
      <c r="I17" s="295"/>
      <c r="J17" s="295"/>
    </row>
    <row r="18" spans="1:10">
      <c r="A18" s="295"/>
      <c r="B18" s="295"/>
      <c r="C18" s="295" t="s">
        <v>198</v>
      </c>
      <c r="D18" s="295"/>
      <c r="E18" s="295" t="s">
        <v>65</v>
      </c>
      <c r="F18" s="295"/>
      <c r="G18" s="295"/>
      <c r="H18" s="295"/>
      <c r="I18" s="295"/>
      <c r="J18" s="295"/>
    </row>
    <row r="19" spans="1:10" ht="38.25" customHeight="1">
      <c r="A19" s="295"/>
      <c r="B19" s="295"/>
      <c r="C19" s="295"/>
      <c r="D19" s="295"/>
      <c r="E19" s="295" t="s">
        <v>544</v>
      </c>
      <c r="F19" s="295"/>
      <c r="G19" s="295" t="s">
        <v>545</v>
      </c>
      <c r="H19" s="295"/>
      <c r="I19" s="295" t="s">
        <v>546</v>
      </c>
      <c r="J19" s="295"/>
    </row>
    <row r="20" spans="1:10" ht="42.75" customHeight="1">
      <c r="A20" s="295"/>
      <c r="B20" s="295"/>
      <c r="C20" s="84" t="s">
        <v>547</v>
      </c>
      <c r="D20" s="84" t="s">
        <v>548</v>
      </c>
      <c r="E20" s="84" t="s">
        <v>547</v>
      </c>
      <c r="F20" s="84" t="s">
        <v>548</v>
      </c>
      <c r="G20" s="84" t="s">
        <v>547</v>
      </c>
      <c r="H20" s="84" t="s">
        <v>548</v>
      </c>
      <c r="I20" s="84" t="s">
        <v>547</v>
      </c>
      <c r="J20" s="84" t="s">
        <v>548</v>
      </c>
    </row>
    <row r="21" spans="1:10">
      <c r="A21" s="84">
        <v>1</v>
      </c>
      <c r="B21" s="84">
        <v>2</v>
      </c>
      <c r="C21" s="84">
        <v>3</v>
      </c>
      <c r="D21" s="84">
        <v>4</v>
      </c>
      <c r="E21" s="84">
        <v>5</v>
      </c>
      <c r="F21" s="84">
        <v>6</v>
      </c>
      <c r="G21" s="84">
        <v>7</v>
      </c>
      <c r="H21" s="84">
        <v>8</v>
      </c>
      <c r="I21" s="84">
        <v>9</v>
      </c>
      <c r="J21" s="84">
        <v>10</v>
      </c>
    </row>
    <row r="22" spans="1:10" ht="15.75" customHeight="1">
      <c r="A22" s="104" t="s">
        <v>549</v>
      </c>
      <c r="B22" s="84">
        <v>1000</v>
      </c>
      <c r="C22" s="100">
        <f>E22+G22+I22</f>
        <v>1</v>
      </c>
      <c r="D22" s="100">
        <f>F22+H22+J22</f>
        <v>1</v>
      </c>
      <c r="E22" s="100">
        <f>E23+E33+E34+E35+E36+E37+E38+E39+E40</f>
        <v>1</v>
      </c>
      <c r="F22" s="100">
        <f t="shared" ref="F22:J22" si="0">F23+F33+F34+F35+F36+F37+F38+F39+F40</f>
        <v>1</v>
      </c>
      <c r="G22" s="100">
        <f t="shared" si="0"/>
        <v>0</v>
      </c>
      <c r="H22" s="100">
        <f t="shared" si="0"/>
        <v>0</v>
      </c>
      <c r="I22" s="100">
        <f t="shared" si="0"/>
        <v>0</v>
      </c>
      <c r="J22" s="100">
        <f t="shared" si="0"/>
        <v>0</v>
      </c>
    </row>
    <row r="23" spans="1:10" ht="27" customHeight="1">
      <c r="A23" s="104" t="s">
        <v>550</v>
      </c>
      <c r="B23" s="84">
        <v>1100</v>
      </c>
      <c r="C23" s="100">
        <f t="shared" ref="C23:D40" si="1">E23+G23+I23</f>
        <v>1</v>
      </c>
      <c r="D23" s="100">
        <f t="shared" si="1"/>
        <v>1</v>
      </c>
      <c r="E23" s="84">
        <f>SUM(E25:E32)</f>
        <v>1</v>
      </c>
      <c r="F23" s="84">
        <f t="shared" ref="F23:J23" si="2">SUM(F25:F32)</f>
        <v>1</v>
      </c>
      <c r="G23" s="84">
        <f t="shared" si="2"/>
        <v>0</v>
      </c>
      <c r="H23" s="84">
        <f t="shared" si="2"/>
        <v>0</v>
      </c>
      <c r="I23" s="84">
        <f t="shared" si="2"/>
        <v>0</v>
      </c>
      <c r="J23" s="84">
        <f t="shared" si="2"/>
        <v>0</v>
      </c>
    </row>
    <row r="24" spans="1:10" ht="15.75" customHeight="1">
      <c r="A24" s="104" t="s">
        <v>551</v>
      </c>
      <c r="B24" s="84"/>
      <c r="C24" s="100"/>
      <c r="D24" s="100"/>
      <c r="E24" s="84"/>
      <c r="F24" s="84"/>
      <c r="G24" s="84"/>
      <c r="H24" s="84"/>
      <c r="I24" s="84"/>
      <c r="J24" s="84"/>
    </row>
    <row r="25" spans="1:10" ht="27" customHeight="1">
      <c r="A25" s="104" t="s">
        <v>552</v>
      </c>
      <c r="B25" s="84">
        <v>1101</v>
      </c>
      <c r="C25" s="100">
        <f t="shared" si="1"/>
        <v>0</v>
      </c>
      <c r="D25" s="100">
        <f t="shared" si="1"/>
        <v>0</v>
      </c>
      <c r="E25" s="101"/>
      <c r="F25" s="101"/>
      <c r="G25" s="101"/>
      <c r="H25" s="101"/>
      <c r="I25" s="101"/>
      <c r="J25" s="101"/>
    </row>
    <row r="26" spans="1:10" ht="27" customHeight="1">
      <c r="A26" s="104" t="s">
        <v>553</v>
      </c>
      <c r="B26" s="84">
        <v>1102</v>
      </c>
      <c r="C26" s="100">
        <f t="shared" si="1"/>
        <v>1</v>
      </c>
      <c r="D26" s="100">
        <f t="shared" si="1"/>
        <v>1</v>
      </c>
      <c r="E26" s="101">
        <v>1</v>
      </c>
      <c r="F26" s="101">
        <v>1</v>
      </c>
      <c r="G26" s="101">
        <v>0</v>
      </c>
      <c r="H26" s="101">
        <v>0</v>
      </c>
      <c r="I26" s="101">
        <v>0</v>
      </c>
      <c r="J26" s="101">
        <v>0</v>
      </c>
    </row>
    <row r="27" spans="1:10" ht="27" customHeight="1">
      <c r="A27" s="104" t="s">
        <v>554</v>
      </c>
      <c r="B27" s="84">
        <v>1103</v>
      </c>
      <c r="C27" s="100">
        <f t="shared" si="1"/>
        <v>0</v>
      </c>
      <c r="D27" s="100">
        <f t="shared" si="1"/>
        <v>0</v>
      </c>
      <c r="E27" s="101"/>
      <c r="F27" s="101"/>
      <c r="G27" s="101"/>
      <c r="H27" s="101"/>
      <c r="I27" s="101"/>
      <c r="J27" s="101"/>
    </row>
    <row r="28" spans="1:10" ht="27" customHeight="1">
      <c r="A28" s="104" t="s">
        <v>555</v>
      </c>
      <c r="B28" s="84">
        <v>1104</v>
      </c>
      <c r="C28" s="100">
        <f t="shared" si="1"/>
        <v>0</v>
      </c>
      <c r="D28" s="100">
        <f t="shared" si="1"/>
        <v>0</v>
      </c>
      <c r="E28" s="101"/>
      <c r="F28" s="101"/>
      <c r="G28" s="101"/>
      <c r="H28" s="101"/>
      <c r="I28" s="101"/>
      <c r="J28" s="101"/>
    </row>
    <row r="29" spans="1:10" ht="27" customHeight="1">
      <c r="A29" s="104" t="s">
        <v>556</v>
      </c>
      <c r="B29" s="84">
        <v>1105</v>
      </c>
      <c r="C29" s="100">
        <f t="shared" si="1"/>
        <v>0</v>
      </c>
      <c r="D29" s="100">
        <f t="shared" si="1"/>
        <v>0</v>
      </c>
      <c r="E29" s="101"/>
      <c r="F29" s="101"/>
      <c r="G29" s="101"/>
      <c r="H29" s="101"/>
      <c r="I29" s="101"/>
      <c r="J29" s="101"/>
    </row>
    <row r="30" spans="1:10" ht="27" customHeight="1">
      <c r="A30" s="104" t="s">
        <v>557</v>
      </c>
      <c r="B30" s="84">
        <v>1106</v>
      </c>
      <c r="C30" s="100">
        <f t="shared" si="1"/>
        <v>0</v>
      </c>
      <c r="D30" s="100">
        <f t="shared" si="1"/>
        <v>0</v>
      </c>
      <c r="E30" s="101"/>
      <c r="F30" s="101"/>
      <c r="G30" s="101"/>
      <c r="H30" s="101"/>
      <c r="I30" s="101"/>
      <c r="J30" s="101"/>
    </row>
    <row r="31" spans="1:10" ht="29.25" customHeight="1">
      <c r="A31" s="104" t="s">
        <v>558</v>
      </c>
      <c r="B31" s="84">
        <v>1107</v>
      </c>
      <c r="C31" s="100">
        <f t="shared" si="1"/>
        <v>0</v>
      </c>
      <c r="D31" s="100">
        <f t="shared" si="1"/>
        <v>0</v>
      </c>
      <c r="E31" s="101"/>
      <c r="F31" s="101"/>
      <c r="G31" s="101"/>
      <c r="H31" s="101"/>
      <c r="I31" s="101"/>
      <c r="J31" s="101"/>
    </row>
    <row r="32" spans="1:10" ht="15.75" customHeight="1">
      <c r="A32" s="104" t="s">
        <v>559</v>
      </c>
      <c r="B32" s="84">
        <v>1108</v>
      </c>
      <c r="C32" s="100">
        <f t="shared" si="1"/>
        <v>0</v>
      </c>
      <c r="D32" s="100">
        <f t="shared" si="1"/>
        <v>0</v>
      </c>
      <c r="E32" s="101"/>
      <c r="F32" s="101"/>
      <c r="G32" s="101"/>
      <c r="H32" s="101"/>
      <c r="I32" s="101"/>
      <c r="J32" s="101"/>
    </row>
    <row r="33" spans="1:10" ht="15.75" customHeight="1">
      <c r="A33" s="104" t="s">
        <v>560</v>
      </c>
      <c r="B33" s="84">
        <v>1200</v>
      </c>
      <c r="C33" s="100">
        <f t="shared" si="1"/>
        <v>0</v>
      </c>
      <c r="D33" s="100">
        <f t="shared" si="1"/>
        <v>0</v>
      </c>
      <c r="E33" s="101"/>
      <c r="F33" s="101"/>
      <c r="G33" s="101"/>
      <c r="H33" s="101"/>
      <c r="I33" s="101"/>
      <c r="J33" s="101"/>
    </row>
    <row r="34" spans="1:10" ht="15.75" customHeight="1">
      <c r="A34" s="104" t="s">
        <v>561</v>
      </c>
      <c r="B34" s="84">
        <v>1300</v>
      </c>
      <c r="C34" s="100">
        <f t="shared" si="1"/>
        <v>0</v>
      </c>
      <c r="D34" s="100">
        <f t="shared" si="1"/>
        <v>0</v>
      </c>
      <c r="E34" s="101"/>
      <c r="F34" s="101"/>
      <c r="G34" s="101"/>
      <c r="H34" s="101"/>
      <c r="I34" s="101"/>
      <c r="J34" s="101"/>
    </row>
    <row r="35" spans="1:10" ht="51" customHeight="1">
      <c r="A35" s="104" t="s">
        <v>562</v>
      </c>
      <c r="B35" s="84">
        <v>1400</v>
      </c>
      <c r="C35" s="100">
        <f t="shared" si="1"/>
        <v>0</v>
      </c>
      <c r="D35" s="100">
        <f t="shared" si="1"/>
        <v>0</v>
      </c>
      <c r="E35" s="101"/>
      <c r="F35" s="101"/>
      <c r="G35" s="101"/>
      <c r="H35" s="101"/>
      <c r="I35" s="101"/>
      <c r="J35" s="101"/>
    </row>
    <row r="36" spans="1:10" ht="15.75" customHeight="1">
      <c r="A36" s="104" t="s">
        <v>563</v>
      </c>
      <c r="B36" s="84">
        <v>1500</v>
      </c>
      <c r="C36" s="100">
        <f t="shared" si="1"/>
        <v>0</v>
      </c>
      <c r="D36" s="100">
        <f t="shared" si="1"/>
        <v>0</v>
      </c>
      <c r="E36" s="101"/>
      <c r="F36" s="101"/>
      <c r="G36" s="101"/>
      <c r="H36" s="101"/>
      <c r="I36" s="101"/>
      <c r="J36" s="101"/>
    </row>
    <row r="37" spans="1:10" ht="15.75" customHeight="1">
      <c r="A37" s="104" t="s">
        <v>564</v>
      </c>
      <c r="B37" s="84">
        <v>1600</v>
      </c>
      <c r="C37" s="100">
        <f t="shared" si="1"/>
        <v>0</v>
      </c>
      <c r="D37" s="100">
        <f t="shared" si="1"/>
        <v>0</v>
      </c>
      <c r="E37" s="101"/>
      <c r="F37" s="101"/>
      <c r="G37" s="101"/>
      <c r="H37" s="101"/>
      <c r="I37" s="101"/>
      <c r="J37" s="101"/>
    </row>
    <row r="38" spans="1:10" ht="15.75" customHeight="1">
      <c r="A38" s="104" t="s">
        <v>565</v>
      </c>
      <c r="B38" s="84">
        <v>1700</v>
      </c>
      <c r="C38" s="100">
        <f t="shared" si="1"/>
        <v>0</v>
      </c>
      <c r="D38" s="100">
        <f t="shared" si="1"/>
        <v>0</v>
      </c>
      <c r="E38" s="101"/>
      <c r="F38" s="101"/>
      <c r="G38" s="101"/>
      <c r="H38" s="101"/>
      <c r="I38" s="101"/>
      <c r="J38" s="101"/>
    </row>
    <row r="39" spans="1:10" ht="24.75" customHeight="1">
      <c r="A39" s="104" t="s">
        <v>566</v>
      </c>
      <c r="B39" s="84">
        <v>1800</v>
      </c>
      <c r="C39" s="100">
        <f t="shared" si="1"/>
        <v>0</v>
      </c>
      <c r="D39" s="100">
        <f t="shared" si="1"/>
        <v>0</v>
      </c>
      <c r="E39" s="101"/>
      <c r="F39" s="101"/>
      <c r="G39" s="101"/>
      <c r="H39" s="101"/>
      <c r="I39" s="101"/>
      <c r="J39" s="101"/>
    </row>
    <row r="40" spans="1:10" ht="15.75" customHeight="1">
      <c r="A40" s="104" t="s">
        <v>567</v>
      </c>
      <c r="B40" s="84">
        <v>1900</v>
      </c>
      <c r="C40" s="100">
        <f t="shared" si="1"/>
        <v>0</v>
      </c>
      <c r="D40" s="100">
        <f t="shared" si="1"/>
        <v>0</v>
      </c>
      <c r="E40" s="101"/>
      <c r="F40" s="101"/>
      <c r="G40" s="101"/>
      <c r="H40" s="101"/>
      <c r="I40" s="101"/>
      <c r="J40" s="101"/>
    </row>
    <row r="41" spans="1:10" ht="15.75" customHeight="1">
      <c r="A41" s="88"/>
    </row>
    <row r="42" spans="1:10" ht="15.75" customHeight="1">
      <c r="A42" s="295" t="s">
        <v>55</v>
      </c>
      <c r="B42" s="295" t="s">
        <v>56</v>
      </c>
      <c r="C42" s="295" t="s">
        <v>543</v>
      </c>
      <c r="D42" s="295"/>
      <c r="E42" s="295"/>
      <c r="F42" s="295"/>
      <c r="G42" s="295"/>
      <c r="H42" s="295"/>
      <c r="I42" s="295"/>
      <c r="J42" s="295"/>
    </row>
    <row r="43" spans="1:10" ht="15.75" customHeight="1">
      <c r="A43" s="295"/>
      <c r="B43" s="295"/>
      <c r="C43" s="295" t="s">
        <v>198</v>
      </c>
      <c r="D43" s="295"/>
      <c r="E43" s="295" t="s">
        <v>65</v>
      </c>
      <c r="F43" s="295"/>
      <c r="G43" s="295"/>
      <c r="H43" s="295"/>
      <c r="I43" s="295"/>
      <c r="J43" s="295"/>
    </row>
    <row r="44" spans="1:10" ht="40.5" customHeight="1">
      <c r="A44" s="295"/>
      <c r="B44" s="295"/>
      <c r="C44" s="295"/>
      <c r="D44" s="295"/>
      <c r="E44" s="295" t="s">
        <v>544</v>
      </c>
      <c r="F44" s="295"/>
      <c r="G44" s="295" t="s">
        <v>545</v>
      </c>
      <c r="H44" s="295"/>
      <c r="I44" s="295" t="s">
        <v>546</v>
      </c>
      <c r="J44" s="295"/>
    </row>
    <row r="45" spans="1:10" ht="38.25">
      <c r="A45" s="295"/>
      <c r="B45" s="295"/>
      <c r="C45" s="84" t="s">
        <v>547</v>
      </c>
      <c r="D45" s="84" t="s">
        <v>548</v>
      </c>
      <c r="E45" s="84" t="s">
        <v>547</v>
      </c>
      <c r="F45" s="84" t="s">
        <v>548</v>
      </c>
      <c r="G45" s="84" t="s">
        <v>547</v>
      </c>
      <c r="H45" s="84" t="s">
        <v>548</v>
      </c>
      <c r="I45" s="84" t="s">
        <v>547</v>
      </c>
      <c r="J45" s="84" t="s">
        <v>548</v>
      </c>
    </row>
    <row r="46" spans="1:10" ht="15.75" customHeight="1">
      <c r="A46" s="84">
        <v>1</v>
      </c>
      <c r="B46" s="84">
        <v>2</v>
      </c>
      <c r="C46" s="84">
        <v>3</v>
      </c>
      <c r="D46" s="84">
        <v>4</v>
      </c>
      <c r="E46" s="84">
        <v>5</v>
      </c>
      <c r="F46" s="84">
        <v>6</v>
      </c>
      <c r="G46" s="84">
        <v>7</v>
      </c>
      <c r="H46" s="84">
        <v>8</v>
      </c>
      <c r="I46" s="84">
        <v>9</v>
      </c>
      <c r="J46" s="84">
        <v>10</v>
      </c>
    </row>
    <row r="47" spans="1:10" ht="15.75" customHeight="1">
      <c r="A47" s="104" t="s">
        <v>568</v>
      </c>
      <c r="B47" s="84">
        <v>2000</v>
      </c>
      <c r="C47" s="100">
        <f t="shared" ref="C47:D73" si="3">E47+G47+I47</f>
        <v>0</v>
      </c>
      <c r="D47" s="100">
        <f t="shared" si="3"/>
        <v>0</v>
      </c>
      <c r="E47" s="100">
        <f>E48+E55</f>
        <v>0</v>
      </c>
      <c r="F47" s="100">
        <f t="shared" ref="F47:J47" si="4">F48+F55</f>
        <v>0</v>
      </c>
      <c r="G47" s="100">
        <f t="shared" si="4"/>
        <v>0</v>
      </c>
      <c r="H47" s="100">
        <f t="shared" si="4"/>
        <v>0</v>
      </c>
      <c r="I47" s="100">
        <f t="shared" si="4"/>
        <v>0</v>
      </c>
      <c r="J47" s="100">
        <f t="shared" si="4"/>
        <v>0</v>
      </c>
    </row>
    <row r="48" spans="1:10" ht="15.75" customHeight="1">
      <c r="A48" s="104" t="s">
        <v>569</v>
      </c>
      <c r="B48" s="84">
        <v>2100</v>
      </c>
      <c r="C48" s="100">
        <f t="shared" si="3"/>
        <v>0</v>
      </c>
      <c r="D48" s="100">
        <f t="shared" si="3"/>
        <v>0</v>
      </c>
      <c r="E48" s="84">
        <f>SUM(E50:E54)</f>
        <v>0</v>
      </c>
      <c r="F48" s="84">
        <f t="shared" ref="F48:J48" si="5">SUM(F50:F54)</f>
        <v>0</v>
      </c>
      <c r="G48" s="84">
        <f t="shared" si="5"/>
        <v>0</v>
      </c>
      <c r="H48" s="84">
        <f t="shared" si="5"/>
        <v>0</v>
      </c>
      <c r="I48" s="84">
        <f t="shared" si="5"/>
        <v>0</v>
      </c>
      <c r="J48" s="84">
        <f t="shared" si="5"/>
        <v>0</v>
      </c>
    </row>
    <row r="49" spans="1:10" ht="15.75" customHeight="1">
      <c r="A49" s="104" t="s">
        <v>551</v>
      </c>
      <c r="B49" s="85"/>
      <c r="C49" s="100"/>
      <c r="D49" s="100"/>
      <c r="E49" s="84"/>
      <c r="F49" s="84"/>
      <c r="G49" s="84"/>
      <c r="H49" s="84"/>
      <c r="I49" s="84"/>
      <c r="J49" s="84"/>
    </row>
    <row r="50" spans="1:10" ht="15.75" customHeight="1">
      <c r="A50" s="104" t="s">
        <v>570</v>
      </c>
      <c r="B50" s="84">
        <v>2101</v>
      </c>
      <c r="C50" s="100">
        <f t="shared" si="3"/>
        <v>0</v>
      </c>
      <c r="D50" s="100">
        <f t="shared" si="3"/>
        <v>0</v>
      </c>
      <c r="E50" s="101"/>
      <c r="F50" s="101"/>
      <c r="G50" s="101"/>
      <c r="H50" s="101"/>
      <c r="I50" s="101"/>
      <c r="J50" s="101"/>
    </row>
    <row r="51" spans="1:10" ht="15.75" customHeight="1">
      <c r="A51" s="104" t="s">
        <v>571</v>
      </c>
      <c r="B51" s="84">
        <v>2102</v>
      </c>
      <c r="C51" s="100">
        <f t="shared" si="3"/>
        <v>0</v>
      </c>
      <c r="D51" s="100">
        <f t="shared" si="3"/>
        <v>0</v>
      </c>
      <c r="E51" s="101"/>
      <c r="F51" s="101"/>
      <c r="G51" s="101"/>
      <c r="H51" s="101"/>
      <c r="I51" s="101"/>
      <c r="J51" s="101"/>
    </row>
    <row r="52" spans="1:10" ht="15.75" customHeight="1">
      <c r="A52" s="104" t="s">
        <v>572</v>
      </c>
      <c r="B52" s="84">
        <v>2103</v>
      </c>
      <c r="C52" s="100">
        <f t="shared" si="3"/>
        <v>0</v>
      </c>
      <c r="D52" s="100">
        <f t="shared" si="3"/>
        <v>0</v>
      </c>
      <c r="E52" s="101"/>
      <c r="F52" s="101"/>
      <c r="G52" s="101"/>
      <c r="H52" s="101"/>
      <c r="I52" s="101"/>
      <c r="J52" s="101"/>
    </row>
    <row r="53" spans="1:10" ht="15.75" customHeight="1">
      <c r="A53" s="104" t="s">
        <v>573</v>
      </c>
      <c r="B53" s="84">
        <v>2104</v>
      </c>
      <c r="C53" s="100">
        <f t="shared" si="3"/>
        <v>0</v>
      </c>
      <c r="D53" s="100">
        <f t="shared" si="3"/>
        <v>0</v>
      </c>
      <c r="E53" s="101"/>
      <c r="F53" s="101"/>
      <c r="G53" s="101"/>
      <c r="H53" s="101"/>
      <c r="I53" s="101"/>
      <c r="J53" s="101"/>
    </row>
    <row r="54" spans="1:10" ht="15.75" customHeight="1">
      <c r="A54" s="104" t="s">
        <v>574</v>
      </c>
      <c r="B54" s="84">
        <v>2105</v>
      </c>
      <c r="C54" s="100">
        <f t="shared" si="3"/>
        <v>0</v>
      </c>
      <c r="D54" s="100">
        <f t="shared" si="3"/>
        <v>0</v>
      </c>
      <c r="E54" s="101"/>
      <c r="F54" s="101"/>
      <c r="G54" s="101"/>
      <c r="H54" s="101"/>
      <c r="I54" s="101"/>
      <c r="J54" s="101"/>
    </row>
    <row r="55" spans="1:10" ht="15.75" customHeight="1">
      <c r="A55" s="104" t="s">
        <v>575</v>
      </c>
      <c r="B55" s="84">
        <v>2200</v>
      </c>
      <c r="C55" s="100">
        <f t="shared" si="3"/>
        <v>0</v>
      </c>
      <c r="D55" s="100">
        <f t="shared" si="3"/>
        <v>0</v>
      </c>
      <c r="E55" s="84">
        <f>SUM(E57:E62)</f>
        <v>0</v>
      </c>
      <c r="F55" s="84">
        <f t="shared" ref="F55:J55" si="6">SUM(F57:F62)</f>
        <v>0</v>
      </c>
      <c r="G55" s="84">
        <f t="shared" si="6"/>
        <v>0</v>
      </c>
      <c r="H55" s="84">
        <f t="shared" si="6"/>
        <v>0</v>
      </c>
      <c r="I55" s="84">
        <f t="shared" si="6"/>
        <v>0</v>
      </c>
      <c r="J55" s="84">
        <f t="shared" si="6"/>
        <v>0</v>
      </c>
    </row>
    <row r="56" spans="1:10" ht="15.75" customHeight="1">
      <c r="A56" s="104" t="s">
        <v>551</v>
      </c>
      <c r="B56" s="85"/>
      <c r="C56" s="100">
        <f t="shared" si="3"/>
        <v>0</v>
      </c>
      <c r="D56" s="100">
        <f t="shared" si="3"/>
        <v>0</v>
      </c>
      <c r="E56" s="84"/>
      <c r="F56" s="84"/>
      <c r="G56" s="84"/>
      <c r="H56" s="84"/>
      <c r="I56" s="84"/>
      <c r="J56" s="84"/>
    </row>
    <row r="57" spans="1:10" ht="15.75" customHeight="1">
      <c r="A57" s="104" t="s">
        <v>576</v>
      </c>
      <c r="B57" s="84">
        <v>2201</v>
      </c>
      <c r="C57" s="100">
        <f t="shared" si="3"/>
        <v>0</v>
      </c>
      <c r="D57" s="100">
        <f t="shared" si="3"/>
        <v>0</v>
      </c>
      <c r="E57" s="101"/>
      <c r="F57" s="101"/>
      <c r="G57" s="101"/>
      <c r="H57" s="101"/>
      <c r="I57" s="101"/>
      <c r="J57" s="101"/>
    </row>
    <row r="58" spans="1:10" ht="15.75" customHeight="1">
      <c r="A58" s="104" t="s">
        <v>577</v>
      </c>
      <c r="B58" s="84">
        <v>2202</v>
      </c>
      <c r="C58" s="100">
        <f t="shared" si="3"/>
        <v>0</v>
      </c>
      <c r="D58" s="100">
        <f t="shared" si="3"/>
        <v>0</v>
      </c>
      <c r="E58" s="101"/>
      <c r="F58" s="101"/>
      <c r="G58" s="101"/>
      <c r="H58" s="101"/>
      <c r="I58" s="101"/>
      <c r="J58" s="101"/>
    </row>
    <row r="59" spans="1:10" ht="15.75" customHeight="1">
      <c r="A59" s="104" t="s">
        <v>578</v>
      </c>
      <c r="B59" s="84">
        <v>2203</v>
      </c>
      <c r="C59" s="100">
        <f t="shared" si="3"/>
        <v>0</v>
      </c>
      <c r="D59" s="100">
        <f t="shared" si="3"/>
        <v>0</v>
      </c>
      <c r="E59" s="101"/>
      <c r="F59" s="101"/>
      <c r="G59" s="101"/>
      <c r="H59" s="101"/>
      <c r="I59" s="101"/>
      <c r="J59" s="101"/>
    </row>
    <row r="60" spans="1:10" ht="15.75" customHeight="1">
      <c r="A60" s="104" t="s">
        <v>579</v>
      </c>
      <c r="B60" s="84">
        <v>2204</v>
      </c>
      <c r="C60" s="100">
        <f t="shared" si="3"/>
        <v>0</v>
      </c>
      <c r="D60" s="100">
        <f t="shared" si="3"/>
        <v>0</v>
      </c>
      <c r="E60" s="101"/>
      <c r="F60" s="101"/>
      <c r="G60" s="101"/>
      <c r="H60" s="101"/>
      <c r="I60" s="101"/>
      <c r="J60" s="101"/>
    </row>
    <row r="61" spans="1:10" ht="15.75" customHeight="1">
      <c r="A61" s="104" t="s">
        <v>580</v>
      </c>
      <c r="B61" s="84">
        <v>2205</v>
      </c>
      <c r="C61" s="100">
        <f t="shared" si="3"/>
        <v>0</v>
      </c>
      <c r="D61" s="100">
        <f t="shared" si="3"/>
        <v>0</v>
      </c>
      <c r="E61" s="101"/>
      <c r="F61" s="101"/>
      <c r="G61" s="101"/>
      <c r="H61" s="101"/>
      <c r="I61" s="101"/>
      <c r="J61" s="101"/>
    </row>
    <row r="62" spans="1:10" ht="15.75" customHeight="1">
      <c r="A62" s="104" t="s">
        <v>581</v>
      </c>
      <c r="B62" s="84">
        <v>2206</v>
      </c>
      <c r="C62" s="100">
        <f t="shared" si="3"/>
        <v>0</v>
      </c>
      <c r="D62" s="100">
        <f t="shared" si="3"/>
        <v>0</v>
      </c>
      <c r="E62" s="101"/>
      <c r="F62" s="101"/>
      <c r="G62" s="101"/>
      <c r="H62" s="101"/>
      <c r="I62" s="101"/>
      <c r="J62" s="101"/>
    </row>
    <row r="63" spans="1:10" ht="15.75" customHeight="1">
      <c r="A63" s="104" t="s">
        <v>582</v>
      </c>
      <c r="B63" s="84">
        <v>3000</v>
      </c>
      <c r="C63" s="100">
        <f t="shared" si="3"/>
        <v>0</v>
      </c>
      <c r="D63" s="100">
        <f t="shared" si="3"/>
        <v>0</v>
      </c>
      <c r="E63" s="100">
        <f>SUM(E64:E72)</f>
        <v>0</v>
      </c>
      <c r="F63" s="100">
        <f t="shared" ref="F63:J63" si="7">SUM(F64:F72)</f>
        <v>0</v>
      </c>
      <c r="G63" s="100">
        <f t="shared" si="7"/>
        <v>0</v>
      </c>
      <c r="H63" s="100">
        <f t="shared" si="7"/>
        <v>0</v>
      </c>
      <c r="I63" s="100">
        <f t="shared" si="7"/>
        <v>0</v>
      </c>
      <c r="J63" s="100">
        <f t="shared" si="7"/>
        <v>0</v>
      </c>
    </row>
    <row r="64" spans="1:10" ht="15.75" customHeight="1">
      <c r="A64" s="104" t="s">
        <v>583</v>
      </c>
      <c r="B64" s="84">
        <v>3100</v>
      </c>
      <c r="C64" s="100">
        <f t="shared" si="3"/>
        <v>0</v>
      </c>
      <c r="D64" s="100">
        <f t="shared" si="3"/>
        <v>0</v>
      </c>
      <c r="E64" s="101"/>
      <c r="F64" s="101"/>
      <c r="G64" s="101"/>
      <c r="H64" s="101"/>
      <c r="I64" s="101"/>
      <c r="J64" s="101"/>
    </row>
    <row r="65" spans="1:10" ht="15.75" customHeight="1">
      <c r="A65" s="104" t="s">
        <v>584</v>
      </c>
      <c r="B65" s="84">
        <v>3200</v>
      </c>
      <c r="C65" s="100">
        <f t="shared" si="3"/>
        <v>0</v>
      </c>
      <c r="D65" s="100">
        <f t="shared" si="3"/>
        <v>0</v>
      </c>
      <c r="E65" s="101"/>
      <c r="F65" s="101"/>
      <c r="G65" s="101"/>
      <c r="H65" s="101"/>
      <c r="I65" s="101"/>
      <c r="J65" s="101"/>
    </row>
    <row r="66" spans="1:10" ht="15.75" customHeight="1">
      <c r="A66" s="104" t="s">
        <v>585</v>
      </c>
      <c r="B66" s="84">
        <v>3300</v>
      </c>
      <c r="C66" s="100">
        <f t="shared" si="3"/>
        <v>0</v>
      </c>
      <c r="D66" s="100">
        <f t="shared" si="3"/>
        <v>0</v>
      </c>
      <c r="E66" s="101"/>
      <c r="F66" s="101"/>
      <c r="G66" s="101"/>
      <c r="H66" s="101"/>
      <c r="I66" s="101"/>
      <c r="J66" s="101"/>
    </row>
    <row r="67" spans="1:10" ht="15.75" customHeight="1">
      <c r="A67" s="104" t="s">
        <v>586</v>
      </c>
      <c r="B67" s="84">
        <v>3400</v>
      </c>
      <c r="C67" s="100">
        <f t="shared" si="3"/>
        <v>0</v>
      </c>
      <c r="D67" s="100">
        <f t="shared" si="3"/>
        <v>0</v>
      </c>
      <c r="E67" s="101"/>
      <c r="F67" s="101"/>
      <c r="G67" s="101"/>
      <c r="H67" s="101"/>
      <c r="I67" s="101"/>
      <c r="J67" s="101"/>
    </row>
    <row r="68" spans="1:10" ht="15.75" customHeight="1">
      <c r="A68" s="104" t="s">
        <v>587</v>
      </c>
      <c r="B68" s="84">
        <v>3500</v>
      </c>
      <c r="C68" s="100">
        <f t="shared" si="3"/>
        <v>0</v>
      </c>
      <c r="D68" s="100">
        <f t="shared" si="3"/>
        <v>0</v>
      </c>
      <c r="E68" s="101"/>
      <c r="F68" s="101"/>
      <c r="G68" s="101"/>
      <c r="H68" s="101"/>
      <c r="I68" s="101"/>
      <c r="J68" s="101"/>
    </row>
    <row r="69" spans="1:10" ht="15.75" customHeight="1">
      <c r="A69" s="104" t="s">
        <v>588</v>
      </c>
      <c r="B69" s="84">
        <v>3600</v>
      </c>
      <c r="C69" s="100">
        <f t="shared" si="3"/>
        <v>0</v>
      </c>
      <c r="D69" s="100">
        <f t="shared" si="3"/>
        <v>0</v>
      </c>
      <c r="E69" s="101"/>
      <c r="F69" s="101"/>
      <c r="G69" s="101"/>
      <c r="H69" s="101"/>
      <c r="I69" s="101"/>
      <c r="J69" s="101"/>
    </row>
    <row r="70" spans="1:10" ht="15.75" customHeight="1">
      <c r="A70" s="104" t="s">
        <v>589</v>
      </c>
      <c r="B70" s="84">
        <v>3700</v>
      </c>
      <c r="C70" s="100">
        <f t="shared" si="3"/>
        <v>0</v>
      </c>
      <c r="D70" s="100">
        <f t="shared" si="3"/>
        <v>0</v>
      </c>
      <c r="E70" s="101"/>
      <c r="F70" s="101"/>
      <c r="G70" s="101"/>
      <c r="H70" s="101"/>
      <c r="I70" s="101"/>
      <c r="J70" s="101"/>
    </row>
    <row r="71" spans="1:10" ht="15.75" customHeight="1">
      <c r="A71" s="104" t="s">
        <v>590</v>
      </c>
      <c r="B71" s="84">
        <v>3800</v>
      </c>
      <c r="C71" s="100">
        <f t="shared" si="3"/>
        <v>0</v>
      </c>
      <c r="D71" s="100">
        <f t="shared" si="3"/>
        <v>0</v>
      </c>
      <c r="E71" s="101"/>
      <c r="F71" s="101"/>
      <c r="G71" s="101"/>
      <c r="H71" s="101"/>
      <c r="I71" s="101"/>
      <c r="J71" s="101"/>
    </row>
    <row r="72" spans="1:10" ht="28.5" customHeight="1">
      <c r="A72" s="104" t="s">
        <v>591</v>
      </c>
      <c r="B72" s="84">
        <v>3900</v>
      </c>
      <c r="C72" s="100">
        <f t="shared" si="3"/>
        <v>0</v>
      </c>
      <c r="D72" s="100">
        <f t="shared" si="3"/>
        <v>0</v>
      </c>
      <c r="E72" s="101"/>
      <c r="F72" s="101"/>
      <c r="G72" s="101"/>
      <c r="H72" s="101"/>
      <c r="I72" s="101"/>
      <c r="J72" s="101"/>
    </row>
    <row r="73" spans="1:10" ht="15.75" customHeight="1">
      <c r="A73" s="105" t="s">
        <v>92</v>
      </c>
      <c r="B73" s="84">
        <v>9000</v>
      </c>
      <c r="C73" s="100">
        <f t="shared" si="3"/>
        <v>1</v>
      </c>
      <c r="D73" s="100">
        <f t="shared" si="3"/>
        <v>1</v>
      </c>
      <c r="E73" s="100">
        <f>E22+E47+E63</f>
        <v>1</v>
      </c>
      <c r="F73" s="100">
        <f t="shared" ref="F73:J73" si="8">F22+F47+F63</f>
        <v>1</v>
      </c>
      <c r="G73" s="100">
        <f t="shared" si="8"/>
        <v>0</v>
      </c>
      <c r="H73" s="100">
        <f t="shared" si="8"/>
        <v>0</v>
      </c>
      <c r="I73" s="100">
        <f t="shared" si="8"/>
        <v>0</v>
      </c>
      <c r="J73" s="100">
        <f t="shared" si="8"/>
        <v>0</v>
      </c>
    </row>
    <row r="74" spans="1:10">
      <c r="A74" s="88"/>
    </row>
  </sheetData>
  <mergeCells count="28">
    <mergeCell ref="A42:A45"/>
    <mergeCell ref="B42:B45"/>
    <mergeCell ref="C42:J42"/>
    <mergeCell ref="C43:D44"/>
    <mergeCell ref="E43:J43"/>
    <mergeCell ref="E44:F44"/>
    <mergeCell ref="G44:H44"/>
    <mergeCell ref="I44:J44"/>
    <mergeCell ref="A17:A20"/>
    <mergeCell ref="B17:B20"/>
    <mergeCell ref="C17:J17"/>
    <mergeCell ref="C18:D19"/>
    <mergeCell ref="E18:J18"/>
    <mergeCell ref="E19:F19"/>
    <mergeCell ref="G19:H19"/>
    <mergeCell ref="I19:J19"/>
    <mergeCell ref="A15:J15"/>
    <mergeCell ref="G1:J1"/>
    <mergeCell ref="E2:J2"/>
    <mergeCell ref="A4:J4"/>
    <mergeCell ref="A6:C6"/>
    <mergeCell ref="B7:E7"/>
    <mergeCell ref="G8:I8"/>
    <mergeCell ref="B10:G10"/>
    <mergeCell ref="B11:G11"/>
    <mergeCell ref="H11:I11"/>
    <mergeCell ref="B12:G12"/>
    <mergeCell ref="H12:I12"/>
  </mergeCells>
  <pageMargins left="0.78740157480314965" right="0.39370078740157483" top="0.39370078740157483" bottom="0.39370078740157483" header="0.31496062992125984" footer="0.31496062992125984"/>
  <pageSetup paperSize="9" scale="53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7"/>
  <sheetViews>
    <sheetView view="pageBreakPreview" topLeftCell="A16" zoomScale="60" zoomScaleNormal="100" workbookViewId="0">
      <selection activeCell="N13" sqref="N13"/>
    </sheetView>
  </sheetViews>
  <sheetFormatPr defaultRowHeight="15"/>
  <cols>
    <col min="1" max="1" width="57.140625" style="78" customWidth="1"/>
    <col min="2" max="2" width="9.140625" style="78"/>
    <col min="3" max="4" width="10.28515625" style="78" customWidth="1"/>
    <col min="5" max="5" width="10.85546875" style="78" customWidth="1"/>
    <col min="6" max="6" width="11" style="78" customWidth="1"/>
    <col min="7" max="11" width="10.28515625" style="78" customWidth="1"/>
    <col min="12" max="16384" width="9.140625" style="78"/>
  </cols>
  <sheetData>
    <row r="1" spans="1:11" ht="15.75">
      <c r="A1" s="313" t="s">
        <v>592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A2" s="106"/>
    </row>
    <row r="3" spans="1:11" ht="39" customHeight="1">
      <c r="A3" s="295" t="s">
        <v>55</v>
      </c>
      <c r="B3" s="295" t="s">
        <v>56</v>
      </c>
      <c r="C3" s="295" t="s">
        <v>404</v>
      </c>
      <c r="D3" s="295"/>
      <c r="E3" s="295"/>
      <c r="F3" s="295"/>
      <c r="G3" s="295" t="s">
        <v>417</v>
      </c>
      <c r="H3" s="295"/>
      <c r="I3" s="295"/>
      <c r="J3" s="295"/>
      <c r="K3" s="295"/>
    </row>
    <row r="4" spans="1:11">
      <c r="A4" s="295"/>
      <c r="B4" s="295"/>
      <c r="C4" s="295" t="s">
        <v>198</v>
      </c>
      <c r="D4" s="295" t="s">
        <v>65</v>
      </c>
      <c r="E4" s="295"/>
      <c r="F4" s="295"/>
      <c r="G4" s="295" t="s">
        <v>198</v>
      </c>
      <c r="H4" s="295" t="s">
        <v>65</v>
      </c>
      <c r="I4" s="295"/>
      <c r="J4" s="295"/>
      <c r="K4" s="295"/>
    </row>
    <row r="5" spans="1:11" ht="81" customHeight="1">
      <c r="A5" s="295"/>
      <c r="B5" s="295"/>
      <c r="C5" s="295"/>
      <c r="D5" s="84" t="s">
        <v>407</v>
      </c>
      <c r="E5" s="84" t="s">
        <v>408</v>
      </c>
      <c r="F5" s="84" t="s">
        <v>452</v>
      </c>
      <c r="G5" s="295"/>
      <c r="H5" s="84" t="s">
        <v>419</v>
      </c>
      <c r="I5" s="107" t="s">
        <v>593</v>
      </c>
      <c r="J5" s="84" t="s">
        <v>594</v>
      </c>
      <c r="K5" s="84" t="s">
        <v>595</v>
      </c>
    </row>
    <row r="6" spans="1:11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  <c r="J6" s="84">
        <v>10</v>
      </c>
      <c r="K6" s="84">
        <v>11</v>
      </c>
    </row>
    <row r="7" spans="1:11">
      <c r="A7" s="85" t="s">
        <v>549</v>
      </c>
      <c r="B7" s="84">
        <v>1000</v>
      </c>
      <c r="C7" s="100">
        <f>SUM(D7:F7)</f>
        <v>0</v>
      </c>
      <c r="D7" s="100">
        <f>D8+D18+D19+D20+D21+D22+D23+D24+D25</f>
        <v>0</v>
      </c>
      <c r="E7" s="100">
        <f t="shared" ref="E7:F7" si="0">E8+E18+E19+E20+E21+E22+E23+E24+E25</f>
        <v>0</v>
      </c>
      <c r="F7" s="100">
        <f t="shared" si="0"/>
        <v>0</v>
      </c>
      <c r="G7" s="100">
        <f>SUM(H7:K7)</f>
        <v>0</v>
      </c>
      <c r="H7" s="100">
        <f>H8+H18+H19+H20+H21+H22+H23+H24+H25</f>
        <v>0</v>
      </c>
      <c r="I7" s="100">
        <f t="shared" ref="I7:K7" si="1">I8+I18+I19+I20+I21+I22+I23+I24+I25</f>
        <v>0</v>
      </c>
      <c r="J7" s="100">
        <f t="shared" si="1"/>
        <v>0</v>
      </c>
      <c r="K7" s="100">
        <f t="shared" si="1"/>
        <v>0</v>
      </c>
    </row>
    <row r="8" spans="1:11" ht="25.5">
      <c r="A8" s="85" t="s">
        <v>550</v>
      </c>
      <c r="B8" s="84">
        <v>1100</v>
      </c>
      <c r="C8" s="100">
        <f t="shared" ref="C8:C25" si="2">SUM(D8:F8)</f>
        <v>0</v>
      </c>
      <c r="D8" s="84">
        <f>SUM(D10:D17)</f>
        <v>0</v>
      </c>
      <c r="E8" s="84">
        <f t="shared" ref="E8:F8" si="3">SUM(E10:E17)</f>
        <v>0</v>
      </c>
      <c r="F8" s="84">
        <f t="shared" si="3"/>
        <v>0</v>
      </c>
      <c r="G8" s="100">
        <f t="shared" ref="G8:G25" si="4">SUM(H8:K8)</f>
        <v>0</v>
      </c>
      <c r="H8" s="84">
        <f t="shared" ref="H8:K8" si="5">SUM(H10:H17)</f>
        <v>0</v>
      </c>
      <c r="I8" s="84">
        <f t="shared" si="5"/>
        <v>0</v>
      </c>
      <c r="J8" s="84">
        <f t="shared" si="5"/>
        <v>0</v>
      </c>
      <c r="K8" s="84">
        <f t="shared" si="5"/>
        <v>0</v>
      </c>
    </row>
    <row r="9" spans="1:11" ht="15.75">
      <c r="A9" s="85" t="s">
        <v>551</v>
      </c>
      <c r="B9" s="85"/>
      <c r="C9" s="100"/>
      <c r="D9" s="84"/>
      <c r="E9" s="84"/>
      <c r="F9" s="84"/>
      <c r="G9" s="100"/>
      <c r="H9" s="84"/>
      <c r="I9" s="84"/>
      <c r="J9" s="84"/>
      <c r="K9" s="84"/>
    </row>
    <row r="10" spans="1:11" ht="25.5">
      <c r="A10" s="85" t="s">
        <v>552</v>
      </c>
      <c r="B10" s="84">
        <v>1101</v>
      </c>
      <c r="C10" s="100">
        <f t="shared" si="2"/>
        <v>0</v>
      </c>
      <c r="D10" s="101"/>
      <c r="E10" s="101"/>
      <c r="F10" s="101"/>
      <c r="G10" s="100">
        <f t="shared" si="4"/>
        <v>0</v>
      </c>
      <c r="H10" s="101"/>
      <c r="I10" s="101"/>
      <c r="J10" s="101"/>
      <c r="K10" s="101"/>
    </row>
    <row r="11" spans="1:11" ht="25.5">
      <c r="A11" s="85" t="s">
        <v>553</v>
      </c>
      <c r="B11" s="84">
        <v>1102</v>
      </c>
      <c r="C11" s="100">
        <f t="shared" si="2"/>
        <v>0</v>
      </c>
      <c r="D11" s="101"/>
      <c r="E11" s="101"/>
      <c r="F11" s="101"/>
      <c r="G11" s="100">
        <f t="shared" si="4"/>
        <v>0</v>
      </c>
      <c r="H11" s="101"/>
      <c r="I11" s="101"/>
      <c r="J11" s="101"/>
      <c r="K11" s="101"/>
    </row>
    <row r="12" spans="1:11" ht="25.5">
      <c r="A12" s="85" t="s">
        <v>596</v>
      </c>
      <c r="B12" s="84">
        <v>1103</v>
      </c>
      <c r="C12" s="100">
        <f t="shared" si="2"/>
        <v>0</v>
      </c>
      <c r="D12" s="101"/>
      <c r="E12" s="101"/>
      <c r="F12" s="101"/>
      <c r="G12" s="100">
        <f t="shared" si="4"/>
        <v>0</v>
      </c>
      <c r="H12" s="101"/>
      <c r="I12" s="101"/>
      <c r="J12" s="101"/>
      <c r="K12" s="101"/>
    </row>
    <row r="13" spans="1:11" ht="25.5">
      <c r="A13" s="85" t="s">
        <v>555</v>
      </c>
      <c r="B13" s="84">
        <v>1104</v>
      </c>
      <c r="C13" s="100">
        <f t="shared" si="2"/>
        <v>0</v>
      </c>
      <c r="D13" s="101"/>
      <c r="E13" s="101"/>
      <c r="F13" s="101"/>
      <c r="G13" s="100">
        <f t="shared" si="4"/>
        <v>0</v>
      </c>
      <c r="H13" s="101"/>
      <c r="I13" s="101"/>
      <c r="J13" s="101"/>
      <c r="K13" s="101"/>
    </row>
    <row r="14" spans="1:11" ht="25.5">
      <c r="A14" s="85" t="s">
        <v>556</v>
      </c>
      <c r="B14" s="84">
        <v>1105</v>
      </c>
      <c r="C14" s="100">
        <f t="shared" si="2"/>
        <v>0</v>
      </c>
      <c r="D14" s="101"/>
      <c r="E14" s="101"/>
      <c r="F14" s="101"/>
      <c r="G14" s="100">
        <f t="shared" si="4"/>
        <v>0</v>
      </c>
      <c r="H14" s="101"/>
      <c r="I14" s="101"/>
      <c r="J14" s="101"/>
      <c r="K14" s="101"/>
    </row>
    <row r="15" spans="1:11" ht="25.5">
      <c r="A15" s="85" t="s">
        <v>557</v>
      </c>
      <c r="B15" s="84">
        <v>1106</v>
      </c>
      <c r="C15" s="100">
        <f t="shared" si="2"/>
        <v>0</v>
      </c>
      <c r="D15" s="101"/>
      <c r="E15" s="101"/>
      <c r="F15" s="101"/>
      <c r="G15" s="100">
        <f t="shared" si="4"/>
        <v>0</v>
      </c>
      <c r="H15" s="101"/>
      <c r="I15" s="101"/>
      <c r="J15" s="101"/>
      <c r="K15" s="101"/>
    </row>
    <row r="16" spans="1:11" ht="25.5">
      <c r="A16" s="85" t="s">
        <v>558</v>
      </c>
      <c r="B16" s="84">
        <v>1107</v>
      </c>
      <c r="C16" s="100">
        <f t="shared" si="2"/>
        <v>0</v>
      </c>
      <c r="D16" s="101"/>
      <c r="E16" s="101"/>
      <c r="F16" s="101"/>
      <c r="G16" s="100">
        <f t="shared" si="4"/>
        <v>0</v>
      </c>
      <c r="H16" s="101"/>
      <c r="I16" s="101"/>
      <c r="J16" s="101"/>
      <c r="K16" s="101"/>
    </row>
    <row r="17" spans="1:11">
      <c r="A17" s="85" t="s">
        <v>559</v>
      </c>
      <c r="B17" s="84">
        <v>1108</v>
      </c>
      <c r="C17" s="100">
        <f t="shared" si="2"/>
        <v>0</v>
      </c>
      <c r="D17" s="101"/>
      <c r="E17" s="101"/>
      <c r="F17" s="101"/>
      <c r="G17" s="100">
        <f t="shared" si="4"/>
        <v>0</v>
      </c>
      <c r="H17" s="101"/>
      <c r="I17" s="101"/>
      <c r="J17" s="101"/>
      <c r="K17" s="101"/>
    </row>
    <row r="18" spans="1:11">
      <c r="A18" s="85" t="s">
        <v>560</v>
      </c>
      <c r="B18" s="84">
        <v>1200</v>
      </c>
      <c r="C18" s="100">
        <f t="shared" si="2"/>
        <v>0</v>
      </c>
      <c r="D18" s="101"/>
      <c r="E18" s="101"/>
      <c r="F18" s="101"/>
      <c r="G18" s="100">
        <f t="shared" si="4"/>
        <v>0</v>
      </c>
      <c r="H18" s="101"/>
      <c r="I18" s="101"/>
      <c r="J18" s="101"/>
      <c r="K18" s="101"/>
    </row>
    <row r="19" spans="1:11">
      <c r="A19" s="85" t="s">
        <v>561</v>
      </c>
      <c r="B19" s="84">
        <v>1300</v>
      </c>
      <c r="C19" s="100">
        <f t="shared" si="2"/>
        <v>0</v>
      </c>
      <c r="D19" s="101"/>
      <c r="E19" s="101"/>
      <c r="F19" s="101"/>
      <c r="G19" s="100">
        <f t="shared" si="4"/>
        <v>0</v>
      </c>
      <c r="H19" s="101"/>
      <c r="I19" s="101"/>
      <c r="J19" s="101"/>
      <c r="K19" s="101"/>
    </row>
    <row r="20" spans="1:11" ht="51">
      <c r="A20" s="85" t="s">
        <v>562</v>
      </c>
      <c r="B20" s="84">
        <v>1400</v>
      </c>
      <c r="C20" s="100">
        <f t="shared" si="2"/>
        <v>0</v>
      </c>
      <c r="D20" s="101"/>
      <c r="E20" s="101"/>
      <c r="F20" s="101"/>
      <c r="G20" s="100">
        <f t="shared" si="4"/>
        <v>0</v>
      </c>
      <c r="H20" s="101"/>
      <c r="I20" s="101"/>
      <c r="J20" s="101"/>
      <c r="K20" s="101"/>
    </row>
    <row r="21" spans="1:11">
      <c r="A21" s="85" t="s">
        <v>563</v>
      </c>
      <c r="B21" s="84">
        <v>1500</v>
      </c>
      <c r="C21" s="100">
        <f t="shared" si="2"/>
        <v>0</v>
      </c>
      <c r="D21" s="101"/>
      <c r="E21" s="101"/>
      <c r="F21" s="101"/>
      <c r="G21" s="100">
        <f t="shared" si="4"/>
        <v>0</v>
      </c>
      <c r="H21" s="101"/>
      <c r="I21" s="101"/>
      <c r="J21" s="101"/>
      <c r="K21" s="101"/>
    </row>
    <row r="22" spans="1:11">
      <c r="A22" s="85" t="s">
        <v>564</v>
      </c>
      <c r="B22" s="84">
        <v>1600</v>
      </c>
      <c r="C22" s="100">
        <f t="shared" si="2"/>
        <v>0</v>
      </c>
      <c r="D22" s="101"/>
      <c r="E22" s="101"/>
      <c r="F22" s="101"/>
      <c r="G22" s="100">
        <f t="shared" si="4"/>
        <v>0</v>
      </c>
      <c r="H22" s="101"/>
      <c r="I22" s="101"/>
      <c r="J22" s="101"/>
      <c r="K22" s="101"/>
    </row>
    <row r="23" spans="1:11">
      <c r="A23" s="85" t="s">
        <v>565</v>
      </c>
      <c r="B23" s="84">
        <v>1700</v>
      </c>
      <c r="C23" s="100">
        <f t="shared" si="2"/>
        <v>0</v>
      </c>
      <c r="D23" s="101"/>
      <c r="E23" s="101"/>
      <c r="F23" s="101"/>
      <c r="G23" s="100">
        <f t="shared" si="4"/>
        <v>0</v>
      </c>
      <c r="H23" s="101"/>
      <c r="I23" s="101"/>
      <c r="J23" s="101"/>
      <c r="K23" s="101"/>
    </row>
    <row r="24" spans="1:11" ht="25.5">
      <c r="A24" s="85" t="s">
        <v>566</v>
      </c>
      <c r="B24" s="84">
        <v>1800</v>
      </c>
      <c r="C24" s="100">
        <f t="shared" si="2"/>
        <v>0</v>
      </c>
      <c r="D24" s="101"/>
      <c r="E24" s="101"/>
      <c r="F24" s="101"/>
      <c r="G24" s="100">
        <f t="shared" si="4"/>
        <v>0</v>
      </c>
      <c r="H24" s="101"/>
      <c r="I24" s="101"/>
      <c r="J24" s="101"/>
      <c r="K24" s="101"/>
    </row>
    <row r="25" spans="1:11">
      <c r="A25" s="85" t="s">
        <v>567</v>
      </c>
      <c r="B25" s="84">
        <v>1900</v>
      </c>
      <c r="C25" s="100">
        <f t="shared" si="2"/>
        <v>0</v>
      </c>
      <c r="D25" s="101"/>
      <c r="E25" s="101"/>
      <c r="F25" s="101"/>
      <c r="G25" s="100">
        <f t="shared" si="4"/>
        <v>0</v>
      </c>
      <c r="H25" s="101"/>
      <c r="I25" s="101"/>
      <c r="J25" s="101"/>
      <c r="K25" s="101"/>
    </row>
    <row r="26" spans="1:11">
      <c r="A26" s="88"/>
    </row>
    <row r="27" spans="1:11" ht="39" customHeight="1">
      <c r="A27" s="295" t="s">
        <v>55</v>
      </c>
      <c r="B27" s="295" t="s">
        <v>56</v>
      </c>
      <c r="C27" s="295" t="s">
        <v>404</v>
      </c>
      <c r="D27" s="295"/>
      <c r="E27" s="295"/>
      <c r="F27" s="295"/>
      <c r="G27" s="295" t="s">
        <v>417</v>
      </c>
      <c r="H27" s="295"/>
      <c r="I27" s="295"/>
      <c r="J27" s="295"/>
      <c r="K27" s="295"/>
    </row>
    <row r="28" spans="1:11">
      <c r="A28" s="295"/>
      <c r="B28" s="295"/>
      <c r="C28" s="295" t="s">
        <v>198</v>
      </c>
      <c r="D28" s="295" t="s">
        <v>65</v>
      </c>
      <c r="E28" s="295"/>
      <c r="F28" s="295"/>
      <c r="G28" s="295" t="s">
        <v>198</v>
      </c>
      <c r="H28" s="295" t="s">
        <v>65</v>
      </c>
      <c r="I28" s="296"/>
      <c r="J28" s="295"/>
      <c r="K28" s="295"/>
    </row>
    <row r="29" spans="1:11" ht="82.5" customHeight="1">
      <c r="A29" s="295"/>
      <c r="B29" s="295"/>
      <c r="C29" s="295"/>
      <c r="D29" s="84" t="s">
        <v>407</v>
      </c>
      <c r="E29" s="84" t="s">
        <v>408</v>
      </c>
      <c r="F29" s="84" t="s">
        <v>452</v>
      </c>
      <c r="G29" s="295"/>
      <c r="H29" s="108" t="s">
        <v>419</v>
      </c>
      <c r="I29" s="107" t="s">
        <v>593</v>
      </c>
      <c r="J29" s="109" t="s">
        <v>597</v>
      </c>
      <c r="K29" s="84" t="s">
        <v>595</v>
      </c>
    </row>
    <row r="30" spans="1:11">
      <c r="A30" s="84">
        <v>1</v>
      </c>
      <c r="B30" s="84">
        <v>2</v>
      </c>
      <c r="C30" s="84">
        <v>3</v>
      </c>
      <c r="D30" s="84">
        <v>4</v>
      </c>
      <c r="E30" s="84">
        <v>5</v>
      </c>
      <c r="F30" s="84">
        <v>6</v>
      </c>
      <c r="G30" s="84">
        <v>7</v>
      </c>
      <c r="H30" s="84">
        <v>8</v>
      </c>
      <c r="I30" s="84">
        <v>9</v>
      </c>
      <c r="J30" s="84">
        <v>10</v>
      </c>
      <c r="K30" s="84">
        <v>11</v>
      </c>
    </row>
    <row r="31" spans="1:11">
      <c r="A31" s="85" t="s">
        <v>568</v>
      </c>
      <c r="B31" s="84">
        <v>2000</v>
      </c>
      <c r="C31" s="100">
        <f>SUM(D31:F31)</f>
        <v>0</v>
      </c>
      <c r="D31" s="100">
        <f>D32+D39</f>
        <v>0</v>
      </c>
      <c r="E31" s="100">
        <f t="shared" ref="E31:F31" si="6">E32+E39</f>
        <v>0</v>
      </c>
      <c r="F31" s="100">
        <f t="shared" si="6"/>
        <v>0</v>
      </c>
      <c r="G31" s="100">
        <f>SUM(H31:K31)</f>
        <v>0</v>
      </c>
      <c r="H31" s="100">
        <f t="shared" ref="H31:K31" si="7">H32+H39</f>
        <v>0</v>
      </c>
      <c r="I31" s="100">
        <f t="shared" si="7"/>
        <v>0</v>
      </c>
      <c r="J31" s="100">
        <f t="shared" si="7"/>
        <v>0</v>
      </c>
      <c r="K31" s="100">
        <f t="shared" si="7"/>
        <v>0</v>
      </c>
    </row>
    <row r="32" spans="1:11">
      <c r="A32" s="85" t="s">
        <v>569</v>
      </c>
      <c r="B32" s="84">
        <v>2100</v>
      </c>
      <c r="C32" s="100">
        <f t="shared" ref="C32:C57" si="8">SUM(D32:F32)</f>
        <v>0</v>
      </c>
      <c r="D32" s="84">
        <f>SUM(D34:D38)</f>
        <v>0</v>
      </c>
      <c r="E32" s="84">
        <f t="shared" ref="E32:F32" si="9">SUM(E34:E38)</f>
        <v>0</v>
      </c>
      <c r="F32" s="84">
        <f t="shared" si="9"/>
        <v>0</v>
      </c>
      <c r="G32" s="100">
        <f t="shared" ref="G32:G57" si="10">SUM(H32:K32)</f>
        <v>0</v>
      </c>
      <c r="H32" s="84">
        <f>SUM(H34:H38)</f>
        <v>0</v>
      </c>
      <c r="I32" s="84">
        <f t="shared" ref="I32:K32" si="11">SUM(I34:I38)</f>
        <v>0</v>
      </c>
      <c r="J32" s="84">
        <f t="shared" si="11"/>
        <v>0</v>
      </c>
      <c r="K32" s="84">
        <f t="shared" si="11"/>
        <v>0</v>
      </c>
    </row>
    <row r="33" spans="1:11" ht="15.75">
      <c r="A33" s="85" t="s">
        <v>551</v>
      </c>
      <c r="B33" s="85"/>
      <c r="C33" s="100"/>
      <c r="D33" s="84"/>
      <c r="E33" s="84"/>
      <c r="F33" s="84"/>
      <c r="G33" s="100"/>
      <c r="H33" s="84"/>
      <c r="I33" s="84"/>
      <c r="J33" s="84"/>
      <c r="K33" s="84"/>
    </row>
    <row r="34" spans="1:11">
      <c r="A34" s="85" t="s">
        <v>570</v>
      </c>
      <c r="B34" s="84">
        <v>2101</v>
      </c>
      <c r="C34" s="100">
        <f t="shared" si="8"/>
        <v>0</v>
      </c>
      <c r="D34" s="101"/>
      <c r="E34" s="101"/>
      <c r="F34" s="101"/>
      <c r="G34" s="100">
        <f t="shared" si="10"/>
        <v>0</v>
      </c>
      <c r="H34" s="101"/>
      <c r="I34" s="101"/>
      <c r="J34" s="101"/>
      <c r="K34" s="101"/>
    </row>
    <row r="35" spans="1:11">
      <c r="A35" s="85" t="s">
        <v>571</v>
      </c>
      <c r="B35" s="84">
        <v>2102</v>
      </c>
      <c r="C35" s="100">
        <f t="shared" si="8"/>
        <v>0</v>
      </c>
      <c r="D35" s="101"/>
      <c r="E35" s="101"/>
      <c r="F35" s="101"/>
      <c r="G35" s="100">
        <f t="shared" si="10"/>
        <v>0</v>
      </c>
      <c r="H35" s="101"/>
      <c r="I35" s="101"/>
      <c r="J35" s="101"/>
      <c r="K35" s="101"/>
    </row>
    <row r="36" spans="1:11">
      <c r="A36" s="85" t="s">
        <v>572</v>
      </c>
      <c r="B36" s="84">
        <v>2103</v>
      </c>
      <c r="C36" s="100">
        <f t="shared" si="8"/>
        <v>0</v>
      </c>
      <c r="D36" s="101"/>
      <c r="E36" s="101"/>
      <c r="F36" s="101"/>
      <c r="G36" s="100">
        <f t="shared" si="10"/>
        <v>0</v>
      </c>
      <c r="H36" s="101"/>
      <c r="I36" s="101"/>
      <c r="J36" s="101"/>
      <c r="K36" s="101"/>
    </row>
    <row r="37" spans="1:11">
      <c r="A37" s="85" t="s">
        <v>573</v>
      </c>
      <c r="B37" s="84">
        <v>2104</v>
      </c>
      <c r="C37" s="100">
        <f t="shared" si="8"/>
        <v>0</v>
      </c>
      <c r="D37" s="101"/>
      <c r="E37" s="101"/>
      <c r="F37" s="101"/>
      <c r="G37" s="100">
        <f t="shared" si="10"/>
        <v>0</v>
      </c>
      <c r="H37" s="101"/>
      <c r="I37" s="101"/>
      <c r="J37" s="101"/>
      <c r="K37" s="101"/>
    </row>
    <row r="38" spans="1:11">
      <c r="A38" s="85" t="s">
        <v>574</v>
      </c>
      <c r="B38" s="84">
        <v>2105</v>
      </c>
      <c r="C38" s="100">
        <f t="shared" si="8"/>
        <v>0</v>
      </c>
      <c r="D38" s="101"/>
      <c r="E38" s="101"/>
      <c r="F38" s="101"/>
      <c r="G38" s="100">
        <f t="shared" si="10"/>
        <v>0</v>
      </c>
      <c r="H38" s="101"/>
      <c r="I38" s="101"/>
      <c r="J38" s="101"/>
      <c r="K38" s="101"/>
    </row>
    <row r="39" spans="1:11">
      <c r="A39" s="85" t="s">
        <v>575</v>
      </c>
      <c r="B39" s="84">
        <v>2200</v>
      </c>
      <c r="C39" s="100">
        <f t="shared" si="8"/>
        <v>0</v>
      </c>
      <c r="D39" s="84">
        <f>SUM(D41:D46)</f>
        <v>0</v>
      </c>
      <c r="E39" s="84">
        <f t="shared" ref="E39:K39" si="12">SUM(E41:E46)</f>
        <v>0</v>
      </c>
      <c r="F39" s="84">
        <f t="shared" si="12"/>
        <v>0</v>
      </c>
      <c r="G39" s="100">
        <f t="shared" si="10"/>
        <v>0</v>
      </c>
      <c r="H39" s="84">
        <f t="shared" si="12"/>
        <v>0</v>
      </c>
      <c r="I39" s="84">
        <f t="shared" si="12"/>
        <v>0</v>
      </c>
      <c r="J39" s="84">
        <f t="shared" si="12"/>
        <v>0</v>
      </c>
      <c r="K39" s="84">
        <f t="shared" si="12"/>
        <v>0</v>
      </c>
    </row>
    <row r="40" spans="1:11" ht="15.75">
      <c r="A40" s="85" t="s">
        <v>551</v>
      </c>
      <c r="B40" s="85"/>
      <c r="C40" s="100">
        <f t="shared" si="8"/>
        <v>0</v>
      </c>
      <c r="D40" s="84"/>
      <c r="E40" s="84"/>
      <c r="F40" s="84"/>
      <c r="G40" s="100">
        <f t="shared" si="10"/>
        <v>0</v>
      </c>
      <c r="H40" s="84"/>
      <c r="I40" s="84"/>
      <c r="J40" s="84"/>
      <c r="K40" s="84"/>
    </row>
    <row r="41" spans="1:11">
      <c r="A41" s="85" t="s">
        <v>576</v>
      </c>
      <c r="B41" s="84">
        <v>2201</v>
      </c>
      <c r="C41" s="100">
        <f t="shared" si="8"/>
        <v>0</v>
      </c>
      <c r="D41" s="101"/>
      <c r="E41" s="101"/>
      <c r="F41" s="101"/>
      <c r="G41" s="100">
        <f t="shared" si="10"/>
        <v>0</v>
      </c>
      <c r="H41" s="101"/>
      <c r="I41" s="101"/>
      <c r="J41" s="101"/>
      <c r="K41" s="101"/>
    </row>
    <row r="42" spans="1:11">
      <c r="A42" s="85" t="s">
        <v>577</v>
      </c>
      <c r="B42" s="84">
        <v>2202</v>
      </c>
      <c r="C42" s="100">
        <f t="shared" si="8"/>
        <v>0</v>
      </c>
      <c r="D42" s="101"/>
      <c r="E42" s="101"/>
      <c r="F42" s="101"/>
      <c r="G42" s="100">
        <f t="shared" si="10"/>
        <v>0</v>
      </c>
      <c r="H42" s="101"/>
      <c r="I42" s="101"/>
      <c r="J42" s="101"/>
      <c r="K42" s="101"/>
    </row>
    <row r="43" spans="1:11">
      <c r="A43" s="85" t="s">
        <v>578</v>
      </c>
      <c r="B43" s="84">
        <v>2203</v>
      </c>
      <c r="C43" s="100">
        <f t="shared" si="8"/>
        <v>0</v>
      </c>
      <c r="D43" s="101"/>
      <c r="E43" s="101"/>
      <c r="F43" s="101"/>
      <c r="G43" s="100">
        <f t="shared" si="10"/>
        <v>0</v>
      </c>
      <c r="H43" s="101"/>
      <c r="I43" s="101"/>
      <c r="J43" s="101"/>
      <c r="K43" s="101"/>
    </row>
    <row r="44" spans="1:11">
      <c r="A44" s="85" t="s">
        <v>579</v>
      </c>
      <c r="B44" s="84">
        <v>2204</v>
      </c>
      <c r="C44" s="100">
        <f t="shared" si="8"/>
        <v>0</v>
      </c>
      <c r="D44" s="101"/>
      <c r="E44" s="101"/>
      <c r="F44" s="101"/>
      <c r="G44" s="100">
        <f t="shared" si="10"/>
        <v>0</v>
      </c>
      <c r="H44" s="101"/>
      <c r="I44" s="101"/>
      <c r="J44" s="101"/>
      <c r="K44" s="101"/>
    </row>
    <row r="45" spans="1:11">
      <c r="A45" s="85" t="s">
        <v>580</v>
      </c>
      <c r="B45" s="84">
        <v>2205</v>
      </c>
      <c r="C45" s="100">
        <f t="shared" si="8"/>
        <v>0</v>
      </c>
      <c r="D45" s="101"/>
      <c r="E45" s="101"/>
      <c r="F45" s="101"/>
      <c r="G45" s="100">
        <f t="shared" si="10"/>
        <v>0</v>
      </c>
      <c r="H45" s="101"/>
      <c r="I45" s="101"/>
      <c r="J45" s="101"/>
      <c r="K45" s="101"/>
    </row>
    <row r="46" spans="1:11">
      <c r="A46" s="85" t="s">
        <v>598</v>
      </c>
      <c r="B46" s="84">
        <v>2206</v>
      </c>
      <c r="C46" s="100">
        <f t="shared" si="8"/>
        <v>0</v>
      </c>
      <c r="D46" s="101"/>
      <c r="E46" s="101"/>
      <c r="F46" s="101"/>
      <c r="G46" s="100">
        <f t="shared" si="10"/>
        <v>0</v>
      </c>
      <c r="H46" s="101"/>
      <c r="I46" s="101"/>
      <c r="J46" s="101"/>
      <c r="K46" s="101"/>
    </row>
    <row r="47" spans="1:11">
      <c r="A47" s="85" t="s">
        <v>582</v>
      </c>
      <c r="B47" s="84">
        <v>3000</v>
      </c>
      <c r="C47" s="100">
        <f t="shared" si="8"/>
        <v>0</v>
      </c>
      <c r="D47" s="100">
        <f>SUM(D48:D56)</f>
        <v>0</v>
      </c>
      <c r="E47" s="100">
        <f t="shared" ref="E47:F47" si="13">SUM(E48:E56)</f>
        <v>0</v>
      </c>
      <c r="F47" s="100">
        <f t="shared" si="13"/>
        <v>0</v>
      </c>
      <c r="G47" s="100">
        <f t="shared" si="10"/>
        <v>0</v>
      </c>
      <c r="H47" s="100">
        <f t="shared" ref="H47:K47" si="14">SUM(H48:H56)</f>
        <v>0</v>
      </c>
      <c r="I47" s="100">
        <f t="shared" si="14"/>
        <v>0</v>
      </c>
      <c r="J47" s="100">
        <f t="shared" si="14"/>
        <v>0</v>
      </c>
      <c r="K47" s="100">
        <f t="shared" si="14"/>
        <v>0</v>
      </c>
    </row>
    <row r="48" spans="1:11">
      <c r="A48" s="85" t="s">
        <v>583</v>
      </c>
      <c r="B48" s="84">
        <v>3100</v>
      </c>
      <c r="C48" s="100">
        <f t="shared" si="8"/>
        <v>0</v>
      </c>
      <c r="D48" s="101"/>
      <c r="E48" s="101"/>
      <c r="F48" s="101"/>
      <c r="G48" s="100">
        <f t="shared" si="10"/>
        <v>0</v>
      </c>
      <c r="H48" s="101"/>
      <c r="I48" s="101"/>
      <c r="J48" s="101"/>
      <c r="K48" s="101"/>
    </row>
    <row r="49" spans="1:11">
      <c r="A49" s="85" t="s">
        <v>584</v>
      </c>
      <c r="B49" s="84">
        <v>3200</v>
      </c>
      <c r="C49" s="100">
        <f t="shared" si="8"/>
        <v>0</v>
      </c>
      <c r="D49" s="101"/>
      <c r="E49" s="101"/>
      <c r="F49" s="101"/>
      <c r="G49" s="100">
        <f t="shared" si="10"/>
        <v>0</v>
      </c>
      <c r="H49" s="101"/>
      <c r="I49" s="101"/>
      <c r="J49" s="101"/>
      <c r="K49" s="101"/>
    </row>
    <row r="50" spans="1:11">
      <c r="A50" s="85" t="s">
        <v>585</v>
      </c>
      <c r="B50" s="84">
        <v>3300</v>
      </c>
      <c r="C50" s="100">
        <f t="shared" si="8"/>
        <v>0</v>
      </c>
      <c r="D50" s="101"/>
      <c r="E50" s="101"/>
      <c r="F50" s="101"/>
      <c r="G50" s="100">
        <f t="shared" si="10"/>
        <v>0</v>
      </c>
      <c r="H50" s="101"/>
      <c r="I50" s="101"/>
      <c r="J50" s="101"/>
      <c r="K50" s="101"/>
    </row>
    <row r="51" spans="1:11">
      <c r="A51" s="85" t="s">
        <v>586</v>
      </c>
      <c r="B51" s="84">
        <v>3400</v>
      </c>
      <c r="C51" s="100">
        <f t="shared" si="8"/>
        <v>0</v>
      </c>
      <c r="D51" s="101"/>
      <c r="E51" s="101"/>
      <c r="F51" s="101"/>
      <c r="G51" s="100">
        <f t="shared" si="10"/>
        <v>0</v>
      </c>
      <c r="H51" s="101"/>
      <c r="I51" s="101"/>
      <c r="J51" s="101"/>
      <c r="K51" s="101"/>
    </row>
    <row r="52" spans="1:11">
      <c r="A52" s="85" t="s">
        <v>587</v>
      </c>
      <c r="B52" s="84">
        <v>3500</v>
      </c>
      <c r="C52" s="100">
        <f t="shared" si="8"/>
        <v>0</v>
      </c>
      <c r="D52" s="101"/>
      <c r="E52" s="101"/>
      <c r="F52" s="101"/>
      <c r="G52" s="100">
        <f t="shared" si="10"/>
        <v>0</v>
      </c>
      <c r="H52" s="101"/>
      <c r="I52" s="101"/>
      <c r="J52" s="101"/>
      <c r="K52" s="101"/>
    </row>
    <row r="53" spans="1:11">
      <c r="A53" s="85" t="s">
        <v>588</v>
      </c>
      <c r="B53" s="84">
        <v>3600</v>
      </c>
      <c r="C53" s="100">
        <f t="shared" si="8"/>
        <v>0</v>
      </c>
      <c r="D53" s="101"/>
      <c r="E53" s="101"/>
      <c r="F53" s="101"/>
      <c r="G53" s="100">
        <f t="shared" si="10"/>
        <v>0</v>
      </c>
      <c r="H53" s="101"/>
      <c r="I53" s="101"/>
      <c r="J53" s="101"/>
      <c r="K53" s="101"/>
    </row>
    <row r="54" spans="1:11">
      <c r="A54" s="85" t="s">
        <v>589</v>
      </c>
      <c r="B54" s="84">
        <v>3700</v>
      </c>
      <c r="C54" s="100">
        <f t="shared" si="8"/>
        <v>0</v>
      </c>
      <c r="D54" s="101"/>
      <c r="E54" s="101"/>
      <c r="F54" s="101"/>
      <c r="G54" s="100">
        <f t="shared" si="10"/>
        <v>0</v>
      </c>
      <c r="H54" s="101"/>
      <c r="I54" s="101"/>
      <c r="J54" s="101"/>
      <c r="K54" s="101"/>
    </row>
    <row r="55" spans="1:11">
      <c r="A55" s="85" t="s">
        <v>590</v>
      </c>
      <c r="B55" s="84">
        <v>3800</v>
      </c>
      <c r="C55" s="100">
        <f t="shared" si="8"/>
        <v>0</v>
      </c>
      <c r="D55" s="101"/>
      <c r="E55" s="101"/>
      <c r="F55" s="101"/>
      <c r="G55" s="100">
        <f t="shared" si="10"/>
        <v>0</v>
      </c>
      <c r="H55" s="101"/>
      <c r="I55" s="101"/>
      <c r="J55" s="101"/>
      <c r="K55" s="101"/>
    </row>
    <row r="56" spans="1:11" ht="29.25" customHeight="1">
      <c r="A56" s="85" t="s">
        <v>591</v>
      </c>
      <c r="B56" s="84">
        <v>3900</v>
      </c>
      <c r="C56" s="100">
        <f t="shared" si="8"/>
        <v>0</v>
      </c>
      <c r="D56" s="101"/>
      <c r="E56" s="101"/>
      <c r="F56" s="101"/>
      <c r="G56" s="100">
        <f t="shared" si="10"/>
        <v>0</v>
      </c>
      <c r="H56" s="101"/>
      <c r="I56" s="101"/>
      <c r="J56" s="101"/>
      <c r="K56" s="101"/>
    </row>
    <row r="57" spans="1:11">
      <c r="A57" s="86" t="s">
        <v>92</v>
      </c>
      <c r="B57" s="84">
        <v>9000</v>
      </c>
      <c r="C57" s="100">
        <f t="shared" si="8"/>
        <v>0</v>
      </c>
      <c r="D57" s="100">
        <f>D7+D31+D47</f>
        <v>0</v>
      </c>
      <c r="E57" s="100">
        <f t="shared" ref="E57:K57" si="15">E7+E31+E47</f>
        <v>0</v>
      </c>
      <c r="F57" s="100">
        <f t="shared" si="15"/>
        <v>0</v>
      </c>
      <c r="G57" s="100">
        <f t="shared" si="10"/>
        <v>0</v>
      </c>
      <c r="H57" s="100">
        <f t="shared" si="15"/>
        <v>0</v>
      </c>
      <c r="I57" s="100">
        <f t="shared" si="15"/>
        <v>0</v>
      </c>
      <c r="J57" s="100">
        <f t="shared" si="15"/>
        <v>0</v>
      </c>
      <c r="K57" s="100">
        <f t="shared" si="15"/>
        <v>0</v>
      </c>
    </row>
  </sheetData>
  <mergeCells count="17">
    <mergeCell ref="A27:A29"/>
    <mergeCell ref="B27:B29"/>
    <mergeCell ref="C27:F27"/>
    <mergeCell ref="G27:K27"/>
    <mergeCell ref="C28:C29"/>
    <mergeCell ref="D28:F28"/>
    <mergeCell ref="G28:G29"/>
    <mergeCell ref="H28:K28"/>
    <mergeCell ref="A1:K1"/>
    <mergeCell ref="A3:A5"/>
    <mergeCell ref="B3:B5"/>
    <mergeCell ref="C3:F3"/>
    <mergeCell ref="G3:K3"/>
    <mergeCell ref="C4:C5"/>
    <mergeCell ref="D4:F4"/>
    <mergeCell ref="G4:G5"/>
    <mergeCell ref="H4:K4"/>
  </mergeCells>
  <pageMargins left="0.51181102362204722" right="0.51181102362204722" top="0.78740157480314965" bottom="0.55118110236220474" header="0.31496062992125984" footer="0.31496062992125984"/>
  <pageSetup paperSize="9" scale="84" fitToHeight="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61"/>
  <sheetViews>
    <sheetView view="pageBreakPreview" zoomScale="60" zoomScaleNormal="100" workbookViewId="0">
      <selection activeCell="O26" sqref="O26"/>
    </sheetView>
  </sheetViews>
  <sheetFormatPr defaultRowHeight="15"/>
  <cols>
    <col min="1" max="1" width="52.42578125" style="74" customWidth="1"/>
    <col min="2" max="2" width="9.140625" style="74"/>
    <col min="3" max="26" width="8" style="74" customWidth="1"/>
    <col min="27" max="16384" width="9.140625" style="74"/>
  </cols>
  <sheetData>
    <row r="1" spans="1:26" ht="15.75">
      <c r="A1" s="336" t="s">
        <v>599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</row>
    <row r="2" spans="1:26" ht="15.75">
      <c r="A2" s="91"/>
    </row>
    <row r="3" spans="1:26" ht="29.25" customHeight="1">
      <c r="A3" s="295" t="s">
        <v>55</v>
      </c>
      <c r="B3" s="295" t="s">
        <v>56</v>
      </c>
      <c r="C3" s="295" t="s">
        <v>600</v>
      </c>
      <c r="D3" s="295"/>
      <c r="E3" s="295"/>
      <c r="F3" s="295"/>
      <c r="G3" s="295"/>
      <c r="H3" s="295"/>
      <c r="I3" s="295"/>
      <c r="J3" s="295"/>
      <c r="K3" s="295" t="s">
        <v>601</v>
      </c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20.25" customHeight="1">
      <c r="A4" s="295"/>
      <c r="B4" s="295"/>
      <c r="C4" s="295" t="s">
        <v>602</v>
      </c>
      <c r="D4" s="295"/>
      <c r="E4" s="295"/>
      <c r="F4" s="295"/>
      <c r="G4" s="295"/>
      <c r="H4" s="295"/>
      <c r="I4" s="295"/>
      <c r="J4" s="295"/>
      <c r="K4" s="295" t="s">
        <v>603</v>
      </c>
      <c r="L4" s="295"/>
      <c r="M4" s="295"/>
      <c r="N4" s="295"/>
      <c r="O4" s="295"/>
      <c r="P4" s="295"/>
      <c r="Q4" s="295"/>
      <c r="R4" s="295"/>
      <c r="S4" s="295" t="s">
        <v>604</v>
      </c>
      <c r="T4" s="295"/>
      <c r="U4" s="295"/>
      <c r="V4" s="295"/>
      <c r="W4" s="295"/>
      <c r="X4" s="295"/>
      <c r="Y4" s="295"/>
      <c r="Z4" s="295"/>
    </row>
    <row r="5" spans="1:26">
      <c r="A5" s="295"/>
      <c r="B5" s="295"/>
      <c r="C5" s="295" t="s">
        <v>198</v>
      </c>
      <c r="D5" s="295"/>
      <c r="E5" s="295" t="s">
        <v>65</v>
      </c>
      <c r="F5" s="295"/>
      <c r="G5" s="295"/>
      <c r="H5" s="295"/>
      <c r="I5" s="295"/>
      <c r="J5" s="295"/>
      <c r="K5" s="295" t="s">
        <v>198</v>
      </c>
      <c r="L5" s="295"/>
      <c r="M5" s="295" t="s">
        <v>65</v>
      </c>
      <c r="N5" s="295"/>
      <c r="O5" s="295"/>
      <c r="P5" s="295"/>
      <c r="Q5" s="295"/>
      <c r="R5" s="295"/>
      <c r="S5" s="295" t="s">
        <v>198</v>
      </c>
      <c r="T5" s="295"/>
      <c r="U5" s="295" t="s">
        <v>65</v>
      </c>
      <c r="V5" s="295"/>
      <c r="W5" s="295"/>
      <c r="X5" s="295"/>
      <c r="Y5" s="295"/>
      <c r="Z5" s="295"/>
    </row>
    <row r="6" spans="1:26" ht="40.5" customHeight="1">
      <c r="A6" s="295"/>
      <c r="B6" s="295"/>
      <c r="C6" s="295"/>
      <c r="D6" s="295"/>
      <c r="E6" s="295" t="s">
        <v>605</v>
      </c>
      <c r="F6" s="295"/>
      <c r="G6" s="295" t="s">
        <v>606</v>
      </c>
      <c r="H6" s="295"/>
      <c r="I6" s="295" t="s">
        <v>607</v>
      </c>
      <c r="J6" s="295"/>
      <c r="K6" s="295"/>
      <c r="L6" s="295"/>
      <c r="M6" s="295" t="s">
        <v>605</v>
      </c>
      <c r="N6" s="295"/>
      <c r="O6" s="295" t="s">
        <v>606</v>
      </c>
      <c r="P6" s="295"/>
      <c r="Q6" s="295" t="s">
        <v>607</v>
      </c>
      <c r="R6" s="295"/>
      <c r="S6" s="295"/>
      <c r="T6" s="295"/>
      <c r="U6" s="295" t="s">
        <v>605</v>
      </c>
      <c r="V6" s="295"/>
      <c r="W6" s="295" t="s">
        <v>606</v>
      </c>
      <c r="X6" s="295"/>
      <c r="Y6" s="295" t="s">
        <v>607</v>
      </c>
      <c r="Z6" s="295"/>
    </row>
    <row r="7" spans="1:26" ht="33.75">
      <c r="A7" s="295"/>
      <c r="B7" s="295"/>
      <c r="C7" s="110" t="s">
        <v>547</v>
      </c>
      <c r="D7" s="110" t="s">
        <v>548</v>
      </c>
      <c r="E7" s="110" t="s">
        <v>547</v>
      </c>
      <c r="F7" s="110" t="s">
        <v>548</v>
      </c>
      <c r="G7" s="110" t="s">
        <v>547</v>
      </c>
      <c r="H7" s="110" t="s">
        <v>548</v>
      </c>
      <c r="I7" s="110" t="s">
        <v>547</v>
      </c>
      <c r="J7" s="110" t="s">
        <v>548</v>
      </c>
      <c r="K7" s="110" t="s">
        <v>547</v>
      </c>
      <c r="L7" s="110" t="s">
        <v>548</v>
      </c>
      <c r="M7" s="110" t="s">
        <v>547</v>
      </c>
      <c r="N7" s="110" t="s">
        <v>548</v>
      </c>
      <c r="O7" s="110" t="s">
        <v>547</v>
      </c>
      <c r="P7" s="110" t="s">
        <v>548</v>
      </c>
      <c r="Q7" s="110" t="s">
        <v>547</v>
      </c>
      <c r="R7" s="110" t="s">
        <v>548</v>
      </c>
      <c r="S7" s="110" t="s">
        <v>547</v>
      </c>
      <c r="T7" s="110" t="s">
        <v>548</v>
      </c>
      <c r="U7" s="110" t="s">
        <v>547</v>
      </c>
      <c r="V7" s="110" t="s">
        <v>548</v>
      </c>
      <c r="W7" s="110" t="s">
        <v>547</v>
      </c>
      <c r="X7" s="110" t="s">
        <v>548</v>
      </c>
      <c r="Y7" s="110" t="s">
        <v>547</v>
      </c>
      <c r="Z7" s="110" t="s">
        <v>548</v>
      </c>
    </row>
    <row r="8" spans="1:26">
      <c r="A8" s="98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  <c r="R8" s="98">
        <v>18</v>
      </c>
      <c r="S8" s="98">
        <v>19</v>
      </c>
      <c r="T8" s="98">
        <v>20</v>
      </c>
      <c r="U8" s="98">
        <v>21</v>
      </c>
      <c r="V8" s="98">
        <v>22</v>
      </c>
      <c r="W8" s="98">
        <v>23</v>
      </c>
      <c r="X8" s="98">
        <v>24</v>
      </c>
      <c r="Y8" s="98">
        <v>25</v>
      </c>
      <c r="Z8" s="98">
        <v>26</v>
      </c>
    </row>
    <row r="9" spans="1:26">
      <c r="A9" s="96" t="s">
        <v>549</v>
      </c>
      <c r="B9" s="84">
        <v>1000</v>
      </c>
      <c r="C9" s="100">
        <f>E9+G9+I9</f>
        <v>1</v>
      </c>
      <c r="D9" s="100">
        <f>F9+H9+J9</f>
        <v>1</v>
      </c>
      <c r="E9" s="100">
        <f>E10+E20+E21+E22+E23+E24+E25+E26+E27</f>
        <v>1</v>
      </c>
      <c r="F9" s="100">
        <f t="shared" ref="F9:J9" si="0">F10+F20+F21+F22+F23+F24+F25+F26+F27</f>
        <v>1</v>
      </c>
      <c r="G9" s="100">
        <f t="shared" si="0"/>
        <v>0</v>
      </c>
      <c r="H9" s="100">
        <f t="shared" si="0"/>
        <v>0</v>
      </c>
      <c r="I9" s="100">
        <f t="shared" si="0"/>
        <v>0</v>
      </c>
      <c r="J9" s="100">
        <f t="shared" si="0"/>
        <v>0</v>
      </c>
      <c r="K9" s="100">
        <f>M9+O9+Q9</f>
        <v>0</v>
      </c>
      <c r="L9" s="100">
        <f>N9+P9+R9</f>
        <v>0</v>
      </c>
      <c r="M9" s="100">
        <f t="shared" ref="M9:R9" si="1">M10+M20+M21+M22+M23+M24+M25+M26+M27</f>
        <v>0</v>
      </c>
      <c r="N9" s="100">
        <f t="shared" si="1"/>
        <v>0</v>
      </c>
      <c r="O9" s="100">
        <f t="shared" si="1"/>
        <v>0</v>
      </c>
      <c r="P9" s="100">
        <f t="shared" si="1"/>
        <v>0</v>
      </c>
      <c r="Q9" s="100">
        <f t="shared" si="1"/>
        <v>0</v>
      </c>
      <c r="R9" s="100">
        <f t="shared" si="1"/>
        <v>0</v>
      </c>
      <c r="S9" s="100">
        <f>U9+W9+Y9</f>
        <v>0</v>
      </c>
      <c r="T9" s="100">
        <f>V9+X9+Z9</f>
        <v>0</v>
      </c>
      <c r="U9" s="100">
        <f t="shared" ref="U9:Z9" si="2">U10+U20+U21+U22+U23+U24+U25+U26+U27</f>
        <v>0</v>
      </c>
      <c r="V9" s="100">
        <f t="shared" si="2"/>
        <v>0</v>
      </c>
      <c r="W9" s="100">
        <f t="shared" si="2"/>
        <v>0</v>
      </c>
      <c r="X9" s="100">
        <f t="shared" si="2"/>
        <v>0</v>
      </c>
      <c r="Y9" s="100">
        <f t="shared" si="2"/>
        <v>0</v>
      </c>
      <c r="Z9" s="100">
        <f t="shared" si="2"/>
        <v>0</v>
      </c>
    </row>
    <row r="10" spans="1:26" ht="25.5">
      <c r="A10" s="96" t="s">
        <v>550</v>
      </c>
      <c r="B10" s="84">
        <v>1100</v>
      </c>
      <c r="C10" s="100">
        <f>E10+G10+I10</f>
        <v>1</v>
      </c>
      <c r="D10" s="100">
        <f>F10+H10+J10</f>
        <v>1</v>
      </c>
      <c r="E10" s="100">
        <f>SUM(E12:E19)</f>
        <v>1</v>
      </c>
      <c r="F10" s="100">
        <f t="shared" ref="F10:J10" si="3">SUM(F12:F19)</f>
        <v>1</v>
      </c>
      <c r="G10" s="100">
        <f t="shared" si="3"/>
        <v>0</v>
      </c>
      <c r="H10" s="100">
        <f t="shared" si="3"/>
        <v>0</v>
      </c>
      <c r="I10" s="100">
        <f t="shared" si="3"/>
        <v>0</v>
      </c>
      <c r="J10" s="100">
        <f t="shared" si="3"/>
        <v>0</v>
      </c>
      <c r="K10" s="100">
        <f>M10+O10+Q10</f>
        <v>0</v>
      </c>
      <c r="L10" s="100">
        <f>N10+P10+R10</f>
        <v>0</v>
      </c>
      <c r="M10" s="100">
        <f>SUM(M12:M19)</f>
        <v>0</v>
      </c>
      <c r="N10" s="100">
        <f t="shared" ref="N10:R10" si="4">SUM(N12:N19)</f>
        <v>0</v>
      </c>
      <c r="O10" s="100">
        <f t="shared" si="4"/>
        <v>0</v>
      </c>
      <c r="P10" s="100">
        <f t="shared" si="4"/>
        <v>0</v>
      </c>
      <c r="Q10" s="100">
        <f t="shared" si="4"/>
        <v>0</v>
      </c>
      <c r="R10" s="100">
        <f t="shared" si="4"/>
        <v>0</v>
      </c>
      <c r="S10" s="100">
        <f>U10+W10+Y10</f>
        <v>0</v>
      </c>
      <c r="T10" s="100">
        <f>V10+X10+Z10</f>
        <v>0</v>
      </c>
      <c r="U10" s="100">
        <f>SUM(U12:U19)</f>
        <v>0</v>
      </c>
      <c r="V10" s="100">
        <f t="shared" ref="V10:Z10" si="5">SUM(V12:V19)</f>
        <v>0</v>
      </c>
      <c r="W10" s="100">
        <f t="shared" si="5"/>
        <v>0</v>
      </c>
      <c r="X10" s="100">
        <f t="shared" si="5"/>
        <v>0</v>
      </c>
      <c r="Y10" s="100">
        <f t="shared" si="5"/>
        <v>0</v>
      </c>
      <c r="Z10" s="100">
        <f t="shared" si="5"/>
        <v>0</v>
      </c>
    </row>
    <row r="11" spans="1:26" ht="15.75">
      <c r="A11" s="96" t="s">
        <v>551</v>
      </c>
      <c r="B11" s="85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ht="25.5">
      <c r="A12" s="96" t="s">
        <v>552</v>
      </c>
      <c r="B12" s="84">
        <v>1101</v>
      </c>
      <c r="C12" s="100">
        <f t="shared" ref="C12:D27" si="6">E12+G12+I12</f>
        <v>0</v>
      </c>
      <c r="D12" s="100">
        <f t="shared" si="6"/>
        <v>0</v>
      </c>
      <c r="E12" s="101"/>
      <c r="F12" s="101"/>
      <c r="G12" s="101"/>
      <c r="H12" s="101"/>
      <c r="I12" s="101"/>
      <c r="J12" s="101"/>
      <c r="K12" s="100">
        <f t="shared" ref="K12:L27" si="7">M12+O12+Q12</f>
        <v>0</v>
      </c>
      <c r="L12" s="100">
        <f t="shared" si="7"/>
        <v>0</v>
      </c>
      <c r="M12" s="101"/>
      <c r="N12" s="101"/>
      <c r="O12" s="101"/>
      <c r="P12" s="101"/>
      <c r="Q12" s="101"/>
      <c r="R12" s="101"/>
      <c r="S12" s="100">
        <f t="shared" ref="S12:T27" si="8">U12+W12+Y12</f>
        <v>0</v>
      </c>
      <c r="T12" s="100">
        <f t="shared" si="8"/>
        <v>0</v>
      </c>
      <c r="U12" s="101"/>
      <c r="V12" s="101"/>
      <c r="W12" s="101"/>
      <c r="X12" s="101"/>
      <c r="Y12" s="101"/>
      <c r="Z12" s="101"/>
    </row>
    <row r="13" spans="1:26" ht="25.5">
      <c r="A13" s="96" t="s">
        <v>553</v>
      </c>
      <c r="B13" s="84">
        <v>1102</v>
      </c>
      <c r="C13" s="100">
        <f t="shared" si="6"/>
        <v>1</v>
      </c>
      <c r="D13" s="100">
        <f t="shared" si="6"/>
        <v>1</v>
      </c>
      <c r="E13" s="101">
        <v>1</v>
      </c>
      <c r="F13" s="101">
        <v>1</v>
      </c>
      <c r="G13" s="101">
        <v>0</v>
      </c>
      <c r="H13" s="101">
        <v>0</v>
      </c>
      <c r="I13" s="101">
        <v>0</v>
      </c>
      <c r="J13" s="101">
        <v>0</v>
      </c>
      <c r="K13" s="100">
        <f t="shared" si="7"/>
        <v>0</v>
      </c>
      <c r="L13" s="100">
        <f t="shared" si="7"/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0">
        <f t="shared" si="8"/>
        <v>0</v>
      </c>
      <c r="T13" s="100">
        <f t="shared" si="8"/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</row>
    <row r="14" spans="1:26" ht="25.5">
      <c r="A14" s="96" t="s">
        <v>554</v>
      </c>
      <c r="B14" s="84">
        <v>1103</v>
      </c>
      <c r="C14" s="100">
        <f t="shared" si="6"/>
        <v>0</v>
      </c>
      <c r="D14" s="100">
        <f t="shared" si="6"/>
        <v>0</v>
      </c>
      <c r="E14" s="101"/>
      <c r="F14" s="101"/>
      <c r="G14" s="101"/>
      <c r="H14" s="101"/>
      <c r="I14" s="101"/>
      <c r="J14" s="101"/>
      <c r="K14" s="100">
        <f t="shared" si="7"/>
        <v>0</v>
      </c>
      <c r="L14" s="100">
        <f t="shared" si="7"/>
        <v>0</v>
      </c>
      <c r="M14" s="101"/>
      <c r="N14" s="101"/>
      <c r="O14" s="101"/>
      <c r="P14" s="101"/>
      <c r="Q14" s="101"/>
      <c r="R14" s="101"/>
      <c r="S14" s="100">
        <f t="shared" si="8"/>
        <v>0</v>
      </c>
      <c r="T14" s="100">
        <f t="shared" si="8"/>
        <v>0</v>
      </c>
      <c r="U14" s="101"/>
      <c r="V14" s="101"/>
      <c r="W14" s="101"/>
      <c r="X14" s="101"/>
      <c r="Y14" s="101"/>
      <c r="Z14" s="101"/>
    </row>
    <row r="15" spans="1:26" ht="25.5">
      <c r="A15" s="96" t="s">
        <v>555</v>
      </c>
      <c r="B15" s="84">
        <v>1104</v>
      </c>
      <c r="C15" s="100">
        <f t="shared" si="6"/>
        <v>0</v>
      </c>
      <c r="D15" s="100">
        <f t="shared" si="6"/>
        <v>0</v>
      </c>
      <c r="E15" s="101"/>
      <c r="F15" s="101"/>
      <c r="G15" s="101"/>
      <c r="H15" s="101"/>
      <c r="I15" s="101"/>
      <c r="J15" s="101"/>
      <c r="K15" s="100">
        <f t="shared" si="7"/>
        <v>0</v>
      </c>
      <c r="L15" s="100">
        <f t="shared" si="7"/>
        <v>0</v>
      </c>
      <c r="M15" s="101"/>
      <c r="N15" s="101"/>
      <c r="O15" s="101"/>
      <c r="P15" s="101"/>
      <c r="Q15" s="101"/>
      <c r="R15" s="101"/>
      <c r="S15" s="100">
        <f t="shared" si="8"/>
        <v>0</v>
      </c>
      <c r="T15" s="100">
        <f t="shared" si="8"/>
        <v>0</v>
      </c>
      <c r="U15" s="101"/>
      <c r="V15" s="101"/>
      <c r="W15" s="101"/>
      <c r="X15" s="101"/>
      <c r="Y15" s="101"/>
      <c r="Z15" s="101"/>
    </row>
    <row r="16" spans="1:26" ht="25.5">
      <c r="A16" s="96" t="s">
        <v>556</v>
      </c>
      <c r="B16" s="84">
        <v>1105</v>
      </c>
      <c r="C16" s="100">
        <f t="shared" si="6"/>
        <v>0</v>
      </c>
      <c r="D16" s="100">
        <f t="shared" si="6"/>
        <v>0</v>
      </c>
      <c r="E16" s="101"/>
      <c r="F16" s="101"/>
      <c r="G16" s="101"/>
      <c r="H16" s="101"/>
      <c r="I16" s="101"/>
      <c r="J16" s="101"/>
      <c r="K16" s="100">
        <f t="shared" si="7"/>
        <v>0</v>
      </c>
      <c r="L16" s="100">
        <f t="shared" si="7"/>
        <v>0</v>
      </c>
      <c r="M16" s="101"/>
      <c r="N16" s="101"/>
      <c r="O16" s="101"/>
      <c r="P16" s="101"/>
      <c r="Q16" s="101"/>
      <c r="R16" s="101"/>
      <c r="S16" s="100">
        <f t="shared" si="8"/>
        <v>0</v>
      </c>
      <c r="T16" s="100">
        <f t="shared" si="8"/>
        <v>0</v>
      </c>
      <c r="U16" s="101"/>
      <c r="V16" s="101"/>
      <c r="W16" s="101"/>
      <c r="X16" s="101"/>
      <c r="Y16" s="101"/>
      <c r="Z16" s="101"/>
    </row>
    <row r="17" spans="1:26" ht="25.5">
      <c r="A17" s="96" t="s">
        <v>557</v>
      </c>
      <c r="B17" s="84">
        <v>1106</v>
      </c>
      <c r="C17" s="100">
        <f t="shared" si="6"/>
        <v>0</v>
      </c>
      <c r="D17" s="100">
        <f t="shared" si="6"/>
        <v>0</v>
      </c>
      <c r="E17" s="101"/>
      <c r="F17" s="101"/>
      <c r="G17" s="101"/>
      <c r="H17" s="101"/>
      <c r="I17" s="101"/>
      <c r="J17" s="101"/>
      <c r="K17" s="100">
        <f t="shared" si="7"/>
        <v>0</v>
      </c>
      <c r="L17" s="100">
        <f t="shared" si="7"/>
        <v>0</v>
      </c>
      <c r="M17" s="101"/>
      <c r="N17" s="101"/>
      <c r="O17" s="101"/>
      <c r="P17" s="101"/>
      <c r="Q17" s="101"/>
      <c r="R17" s="101"/>
      <c r="S17" s="100">
        <f t="shared" si="8"/>
        <v>0</v>
      </c>
      <c r="T17" s="100">
        <f t="shared" si="8"/>
        <v>0</v>
      </c>
      <c r="U17" s="101"/>
      <c r="V17" s="101"/>
      <c r="W17" s="101"/>
      <c r="X17" s="101"/>
      <c r="Y17" s="101"/>
      <c r="Z17" s="101"/>
    </row>
    <row r="18" spans="1:26" ht="25.5">
      <c r="A18" s="96" t="s">
        <v>558</v>
      </c>
      <c r="B18" s="84">
        <v>1107</v>
      </c>
      <c r="C18" s="100">
        <f t="shared" si="6"/>
        <v>0</v>
      </c>
      <c r="D18" s="100">
        <f t="shared" si="6"/>
        <v>0</v>
      </c>
      <c r="E18" s="101"/>
      <c r="F18" s="101"/>
      <c r="G18" s="101"/>
      <c r="H18" s="101"/>
      <c r="I18" s="101"/>
      <c r="J18" s="101"/>
      <c r="K18" s="100">
        <f t="shared" si="7"/>
        <v>0</v>
      </c>
      <c r="L18" s="100">
        <f t="shared" si="7"/>
        <v>0</v>
      </c>
      <c r="M18" s="101"/>
      <c r="N18" s="101"/>
      <c r="O18" s="101"/>
      <c r="P18" s="101"/>
      <c r="Q18" s="101"/>
      <c r="R18" s="101"/>
      <c r="S18" s="100">
        <f t="shared" si="8"/>
        <v>0</v>
      </c>
      <c r="T18" s="100">
        <f t="shared" si="8"/>
        <v>0</v>
      </c>
      <c r="U18" s="101"/>
      <c r="V18" s="101"/>
      <c r="W18" s="101"/>
      <c r="X18" s="101"/>
      <c r="Y18" s="101"/>
      <c r="Z18" s="101"/>
    </row>
    <row r="19" spans="1:26">
      <c r="A19" s="96" t="s">
        <v>559</v>
      </c>
      <c r="B19" s="84">
        <v>1108</v>
      </c>
      <c r="C19" s="100">
        <f t="shared" si="6"/>
        <v>0</v>
      </c>
      <c r="D19" s="100">
        <f t="shared" si="6"/>
        <v>0</v>
      </c>
      <c r="E19" s="101"/>
      <c r="F19" s="101"/>
      <c r="G19" s="101"/>
      <c r="H19" s="101"/>
      <c r="I19" s="101"/>
      <c r="J19" s="101"/>
      <c r="K19" s="100">
        <f t="shared" si="7"/>
        <v>0</v>
      </c>
      <c r="L19" s="100">
        <f t="shared" si="7"/>
        <v>0</v>
      </c>
      <c r="M19" s="101"/>
      <c r="N19" s="101"/>
      <c r="O19" s="101"/>
      <c r="P19" s="101"/>
      <c r="Q19" s="101"/>
      <c r="R19" s="101"/>
      <c r="S19" s="100">
        <f t="shared" si="8"/>
        <v>0</v>
      </c>
      <c r="T19" s="100">
        <f t="shared" si="8"/>
        <v>0</v>
      </c>
      <c r="U19" s="101"/>
      <c r="V19" s="101"/>
      <c r="W19" s="101"/>
      <c r="X19" s="101"/>
      <c r="Y19" s="101"/>
      <c r="Z19" s="101"/>
    </row>
    <row r="20" spans="1:26">
      <c r="A20" s="96" t="s">
        <v>560</v>
      </c>
      <c r="B20" s="84">
        <v>1200</v>
      </c>
      <c r="C20" s="100">
        <f t="shared" si="6"/>
        <v>0</v>
      </c>
      <c r="D20" s="100">
        <f t="shared" si="6"/>
        <v>0</v>
      </c>
      <c r="E20" s="101"/>
      <c r="F20" s="101"/>
      <c r="G20" s="101"/>
      <c r="H20" s="101"/>
      <c r="I20" s="101"/>
      <c r="J20" s="101"/>
      <c r="K20" s="100">
        <f t="shared" si="7"/>
        <v>0</v>
      </c>
      <c r="L20" s="100">
        <f t="shared" si="7"/>
        <v>0</v>
      </c>
      <c r="M20" s="101"/>
      <c r="N20" s="101"/>
      <c r="O20" s="101"/>
      <c r="P20" s="101"/>
      <c r="Q20" s="101"/>
      <c r="R20" s="101"/>
      <c r="S20" s="100">
        <f t="shared" si="8"/>
        <v>0</v>
      </c>
      <c r="T20" s="100">
        <f t="shared" si="8"/>
        <v>0</v>
      </c>
      <c r="U20" s="101"/>
      <c r="V20" s="101"/>
      <c r="W20" s="101"/>
      <c r="X20" s="101"/>
      <c r="Y20" s="101"/>
      <c r="Z20" s="101"/>
    </row>
    <row r="21" spans="1:26">
      <c r="A21" s="96" t="s">
        <v>561</v>
      </c>
      <c r="B21" s="84">
        <v>1300</v>
      </c>
      <c r="C21" s="100">
        <f t="shared" si="6"/>
        <v>0</v>
      </c>
      <c r="D21" s="100">
        <f t="shared" si="6"/>
        <v>0</v>
      </c>
      <c r="E21" s="101"/>
      <c r="F21" s="101"/>
      <c r="G21" s="101"/>
      <c r="H21" s="101"/>
      <c r="I21" s="101"/>
      <c r="J21" s="101"/>
      <c r="K21" s="100">
        <f t="shared" si="7"/>
        <v>0</v>
      </c>
      <c r="L21" s="100">
        <f t="shared" si="7"/>
        <v>0</v>
      </c>
      <c r="M21" s="101"/>
      <c r="N21" s="101"/>
      <c r="O21" s="101"/>
      <c r="P21" s="101"/>
      <c r="Q21" s="101"/>
      <c r="R21" s="101"/>
      <c r="S21" s="100">
        <f t="shared" si="8"/>
        <v>0</v>
      </c>
      <c r="T21" s="100">
        <f t="shared" si="8"/>
        <v>0</v>
      </c>
      <c r="U21" s="101"/>
      <c r="V21" s="101"/>
      <c r="W21" s="101"/>
      <c r="X21" s="101"/>
      <c r="Y21" s="101"/>
      <c r="Z21" s="101"/>
    </row>
    <row r="22" spans="1:26" ht="51">
      <c r="A22" s="96" t="s">
        <v>562</v>
      </c>
      <c r="B22" s="84">
        <v>1400</v>
      </c>
      <c r="C22" s="100">
        <f t="shared" si="6"/>
        <v>0</v>
      </c>
      <c r="D22" s="100">
        <f t="shared" si="6"/>
        <v>0</v>
      </c>
      <c r="E22" s="101"/>
      <c r="F22" s="101"/>
      <c r="G22" s="101"/>
      <c r="H22" s="101"/>
      <c r="I22" s="101"/>
      <c r="J22" s="101"/>
      <c r="K22" s="100">
        <f t="shared" si="7"/>
        <v>0</v>
      </c>
      <c r="L22" s="100">
        <f t="shared" si="7"/>
        <v>0</v>
      </c>
      <c r="M22" s="101"/>
      <c r="N22" s="101"/>
      <c r="O22" s="101"/>
      <c r="P22" s="101"/>
      <c r="Q22" s="101"/>
      <c r="R22" s="101"/>
      <c r="S22" s="100">
        <f t="shared" si="8"/>
        <v>0</v>
      </c>
      <c r="T22" s="100">
        <f t="shared" si="8"/>
        <v>0</v>
      </c>
      <c r="U22" s="101"/>
      <c r="V22" s="101"/>
      <c r="W22" s="101"/>
      <c r="X22" s="101"/>
      <c r="Y22" s="101"/>
      <c r="Z22" s="101"/>
    </row>
    <row r="23" spans="1:26">
      <c r="A23" s="96" t="s">
        <v>563</v>
      </c>
      <c r="B23" s="84">
        <v>1500</v>
      </c>
      <c r="C23" s="100">
        <f t="shared" si="6"/>
        <v>0</v>
      </c>
      <c r="D23" s="100">
        <f t="shared" si="6"/>
        <v>0</v>
      </c>
      <c r="E23" s="101"/>
      <c r="F23" s="101"/>
      <c r="G23" s="101"/>
      <c r="H23" s="101"/>
      <c r="I23" s="101"/>
      <c r="J23" s="101"/>
      <c r="K23" s="100">
        <f t="shared" si="7"/>
        <v>0</v>
      </c>
      <c r="L23" s="100">
        <f t="shared" si="7"/>
        <v>0</v>
      </c>
      <c r="M23" s="101"/>
      <c r="N23" s="101"/>
      <c r="O23" s="101"/>
      <c r="P23" s="101"/>
      <c r="Q23" s="101"/>
      <c r="R23" s="101"/>
      <c r="S23" s="100">
        <f t="shared" si="8"/>
        <v>0</v>
      </c>
      <c r="T23" s="100">
        <f t="shared" si="8"/>
        <v>0</v>
      </c>
      <c r="U23" s="101"/>
      <c r="V23" s="101"/>
      <c r="W23" s="101"/>
      <c r="X23" s="101"/>
      <c r="Y23" s="101"/>
      <c r="Z23" s="101"/>
    </row>
    <row r="24" spans="1:26">
      <c r="A24" s="96" t="s">
        <v>608</v>
      </c>
      <c r="B24" s="84">
        <v>1600</v>
      </c>
      <c r="C24" s="100">
        <f t="shared" si="6"/>
        <v>0</v>
      </c>
      <c r="D24" s="100">
        <f t="shared" si="6"/>
        <v>0</v>
      </c>
      <c r="E24" s="101"/>
      <c r="F24" s="101"/>
      <c r="G24" s="101"/>
      <c r="H24" s="101"/>
      <c r="I24" s="101"/>
      <c r="J24" s="101"/>
      <c r="K24" s="100">
        <f t="shared" si="7"/>
        <v>0</v>
      </c>
      <c r="L24" s="100">
        <f t="shared" si="7"/>
        <v>0</v>
      </c>
      <c r="M24" s="101"/>
      <c r="N24" s="101"/>
      <c r="O24" s="101"/>
      <c r="P24" s="101"/>
      <c r="Q24" s="101"/>
      <c r="R24" s="101"/>
      <c r="S24" s="100">
        <f t="shared" si="8"/>
        <v>0</v>
      </c>
      <c r="T24" s="100">
        <f t="shared" si="8"/>
        <v>0</v>
      </c>
      <c r="U24" s="101"/>
      <c r="V24" s="101"/>
      <c r="W24" s="101"/>
      <c r="X24" s="101"/>
      <c r="Y24" s="101"/>
      <c r="Z24" s="101"/>
    </row>
    <row r="25" spans="1:26">
      <c r="A25" s="96" t="s">
        <v>565</v>
      </c>
      <c r="B25" s="84">
        <v>1700</v>
      </c>
      <c r="C25" s="100">
        <f t="shared" si="6"/>
        <v>0</v>
      </c>
      <c r="D25" s="100">
        <f t="shared" si="6"/>
        <v>0</v>
      </c>
      <c r="E25" s="101"/>
      <c r="F25" s="101"/>
      <c r="G25" s="101"/>
      <c r="H25" s="101"/>
      <c r="I25" s="101"/>
      <c r="J25" s="101"/>
      <c r="K25" s="100">
        <f t="shared" si="7"/>
        <v>0</v>
      </c>
      <c r="L25" s="100">
        <f t="shared" si="7"/>
        <v>0</v>
      </c>
      <c r="M25" s="101"/>
      <c r="N25" s="101"/>
      <c r="O25" s="101"/>
      <c r="P25" s="101"/>
      <c r="Q25" s="101"/>
      <c r="R25" s="101"/>
      <c r="S25" s="100">
        <f t="shared" si="8"/>
        <v>0</v>
      </c>
      <c r="T25" s="100">
        <f t="shared" si="8"/>
        <v>0</v>
      </c>
      <c r="U25" s="101"/>
      <c r="V25" s="101"/>
      <c r="W25" s="101"/>
      <c r="X25" s="101"/>
      <c r="Y25" s="101"/>
      <c r="Z25" s="101"/>
    </row>
    <row r="26" spans="1:26" ht="25.5">
      <c r="A26" s="96" t="s">
        <v>566</v>
      </c>
      <c r="B26" s="84">
        <v>1800</v>
      </c>
      <c r="C26" s="100">
        <f t="shared" si="6"/>
        <v>0</v>
      </c>
      <c r="D26" s="100">
        <f t="shared" si="6"/>
        <v>0</v>
      </c>
      <c r="E26" s="101"/>
      <c r="F26" s="101"/>
      <c r="G26" s="101"/>
      <c r="H26" s="101"/>
      <c r="I26" s="101"/>
      <c r="J26" s="101"/>
      <c r="K26" s="100">
        <f t="shared" si="7"/>
        <v>0</v>
      </c>
      <c r="L26" s="100">
        <f t="shared" si="7"/>
        <v>0</v>
      </c>
      <c r="M26" s="101"/>
      <c r="N26" s="101"/>
      <c r="O26" s="101"/>
      <c r="P26" s="101"/>
      <c r="Q26" s="101"/>
      <c r="R26" s="101"/>
      <c r="S26" s="100">
        <f t="shared" si="8"/>
        <v>0</v>
      </c>
      <c r="T26" s="100">
        <f t="shared" si="8"/>
        <v>0</v>
      </c>
      <c r="U26" s="101"/>
      <c r="V26" s="101"/>
      <c r="W26" s="101"/>
      <c r="X26" s="101"/>
      <c r="Y26" s="101"/>
      <c r="Z26" s="101"/>
    </row>
    <row r="27" spans="1:26">
      <c r="A27" s="96" t="s">
        <v>567</v>
      </c>
      <c r="B27" s="84">
        <v>1900</v>
      </c>
      <c r="C27" s="100">
        <f t="shared" si="6"/>
        <v>0</v>
      </c>
      <c r="D27" s="100">
        <f t="shared" si="6"/>
        <v>0</v>
      </c>
      <c r="E27" s="101"/>
      <c r="F27" s="101"/>
      <c r="G27" s="101"/>
      <c r="H27" s="101"/>
      <c r="I27" s="101"/>
      <c r="J27" s="101"/>
      <c r="K27" s="100">
        <f t="shared" si="7"/>
        <v>0</v>
      </c>
      <c r="L27" s="100">
        <f t="shared" si="7"/>
        <v>0</v>
      </c>
      <c r="M27" s="101"/>
      <c r="N27" s="101"/>
      <c r="O27" s="101"/>
      <c r="P27" s="101"/>
      <c r="Q27" s="101"/>
      <c r="R27" s="101"/>
      <c r="S27" s="100">
        <f t="shared" si="8"/>
        <v>0</v>
      </c>
      <c r="T27" s="100">
        <f t="shared" si="8"/>
        <v>0</v>
      </c>
      <c r="U27" s="101"/>
      <c r="V27" s="101"/>
      <c r="W27" s="101"/>
      <c r="X27" s="101"/>
      <c r="Y27" s="101"/>
      <c r="Z27" s="101"/>
    </row>
    <row r="28" spans="1:26">
      <c r="A28" s="111"/>
    </row>
    <row r="29" spans="1:26" ht="29.25" customHeight="1">
      <c r="A29" s="295" t="s">
        <v>55</v>
      </c>
      <c r="B29" s="295" t="s">
        <v>56</v>
      </c>
      <c r="C29" s="295" t="s">
        <v>600</v>
      </c>
      <c r="D29" s="295"/>
      <c r="E29" s="295"/>
      <c r="F29" s="295"/>
      <c r="G29" s="295"/>
      <c r="H29" s="295"/>
      <c r="I29" s="295"/>
      <c r="J29" s="295"/>
      <c r="K29" s="295" t="s">
        <v>601</v>
      </c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</row>
    <row r="30" spans="1:26" ht="20.25" customHeight="1">
      <c r="A30" s="295"/>
      <c r="B30" s="295"/>
      <c r="C30" s="295" t="s">
        <v>602</v>
      </c>
      <c r="D30" s="295"/>
      <c r="E30" s="295"/>
      <c r="F30" s="295"/>
      <c r="G30" s="295"/>
      <c r="H30" s="295"/>
      <c r="I30" s="295"/>
      <c r="J30" s="295"/>
      <c r="K30" s="295" t="s">
        <v>603</v>
      </c>
      <c r="L30" s="295"/>
      <c r="M30" s="295"/>
      <c r="N30" s="295"/>
      <c r="O30" s="295"/>
      <c r="P30" s="295"/>
      <c r="Q30" s="295"/>
      <c r="R30" s="295"/>
      <c r="S30" s="295" t="s">
        <v>604</v>
      </c>
      <c r="T30" s="295"/>
      <c r="U30" s="295"/>
      <c r="V30" s="295"/>
      <c r="W30" s="295"/>
      <c r="X30" s="295"/>
      <c r="Y30" s="295"/>
      <c r="Z30" s="295"/>
    </row>
    <row r="31" spans="1:26">
      <c r="A31" s="295"/>
      <c r="B31" s="295"/>
      <c r="C31" s="295" t="s">
        <v>198</v>
      </c>
      <c r="D31" s="295"/>
      <c r="E31" s="295" t="s">
        <v>65</v>
      </c>
      <c r="F31" s="295"/>
      <c r="G31" s="295"/>
      <c r="H31" s="295"/>
      <c r="I31" s="295"/>
      <c r="J31" s="295"/>
      <c r="K31" s="295" t="s">
        <v>198</v>
      </c>
      <c r="L31" s="295"/>
      <c r="M31" s="295" t="s">
        <v>65</v>
      </c>
      <c r="N31" s="295"/>
      <c r="O31" s="295"/>
      <c r="P31" s="295"/>
      <c r="Q31" s="295"/>
      <c r="R31" s="295"/>
      <c r="S31" s="295" t="s">
        <v>198</v>
      </c>
      <c r="T31" s="295"/>
      <c r="U31" s="295" t="s">
        <v>65</v>
      </c>
      <c r="V31" s="295"/>
      <c r="W31" s="295"/>
      <c r="X31" s="295"/>
      <c r="Y31" s="295"/>
      <c r="Z31" s="295"/>
    </row>
    <row r="32" spans="1:26" ht="40.5" customHeight="1">
      <c r="A32" s="295"/>
      <c r="B32" s="295"/>
      <c r="C32" s="295"/>
      <c r="D32" s="295"/>
      <c r="E32" s="295" t="s">
        <v>605</v>
      </c>
      <c r="F32" s="295"/>
      <c r="G32" s="295" t="s">
        <v>606</v>
      </c>
      <c r="H32" s="295"/>
      <c r="I32" s="295" t="s">
        <v>607</v>
      </c>
      <c r="J32" s="295"/>
      <c r="K32" s="295"/>
      <c r="L32" s="295"/>
      <c r="M32" s="295" t="s">
        <v>605</v>
      </c>
      <c r="N32" s="295"/>
      <c r="O32" s="295" t="s">
        <v>606</v>
      </c>
      <c r="P32" s="295"/>
      <c r="Q32" s="295" t="s">
        <v>607</v>
      </c>
      <c r="R32" s="295"/>
      <c r="S32" s="295"/>
      <c r="T32" s="295"/>
      <c r="U32" s="295" t="s">
        <v>605</v>
      </c>
      <c r="V32" s="295"/>
      <c r="W32" s="295" t="s">
        <v>606</v>
      </c>
      <c r="X32" s="295"/>
      <c r="Y32" s="295" t="s">
        <v>607</v>
      </c>
      <c r="Z32" s="295"/>
    </row>
    <row r="33" spans="1:26" ht="33.75">
      <c r="A33" s="295"/>
      <c r="B33" s="295"/>
      <c r="C33" s="110" t="s">
        <v>547</v>
      </c>
      <c r="D33" s="110" t="s">
        <v>548</v>
      </c>
      <c r="E33" s="110" t="s">
        <v>547</v>
      </c>
      <c r="F33" s="110" t="s">
        <v>548</v>
      </c>
      <c r="G33" s="110" t="s">
        <v>547</v>
      </c>
      <c r="H33" s="110" t="s">
        <v>548</v>
      </c>
      <c r="I33" s="110" t="s">
        <v>547</v>
      </c>
      <c r="J33" s="110" t="s">
        <v>548</v>
      </c>
      <c r="K33" s="110" t="s">
        <v>547</v>
      </c>
      <c r="L33" s="110" t="s">
        <v>548</v>
      </c>
      <c r="M33" s="110" t="s">
        <v>547</v>
      </c>
      <c r="N33" s="110" t="s">
        <v>548</v>
      </c>
      <c r="O33" s="110" t="s">
        <v>547</v>
      </c>
      <c r="P33" s="110" t="s">
        <v>548</v>
      </c>
      <c r="Q33" s="110" t="s">
        <v>547</v>
      </c>
      <c r="R33" s="110" t="s">
        <v>548</v>
      </c>
      <c r="S33" s="110" t="s">
        <v>547</v>
      </c>
      <c r="T33" s="110" t="s">
        <v>548</v>
      </c>
      <c r="U33" s="110" t="s">
        <v>547</v>
      </c>
      <c r="V33" s="110" t="s">
        <v>548</v>
      </c>
      <c r="W33" s="110" t="s">
        <v>547</v>
      </c>
      <c r="X33" s="110" t="s">
        <v>548</v>
      </c>
      <c r="Y33" s="110" t="s">
        <v>547</v>
      </c>
      <c r="Z33" s="110" t="s">
        <v>548</v>
      </c>
    </row>
    <row r="34" spans="1:26" s="112" customFormat="1" ht="12">
      <c r="A34" s="98">
        <v>1</v>
      </c>
      <c r="B34" s="98">
        <v>2</v>
      </c>
      <c r="C34" s="98">
        <v>3</v>
      </c>
      <c r="D34" s="98">
        <v>4</v>
      </c>
      <c r="E34" s="98">
        <v>5</v>
      </c>
      <c r="F34" s="98">
        <v>6</v>
      </c>
      <c r="G34" s="98">
        <v>7</v>
      </c>
      <c r="H34" s="98">
        <v>8</v>
      </c>
      <c r="I34" s="98">
        <v>9</v>
      </c>
      <c r="J34" s="98">
        <v>10</v>
      </c>
      <c r="K34" s="98">
        <v>11</v>
      </c>
      <c r="L34" s="98">
        <v>12</v>
      </c>
      <c r="M34" s="98">
        <v>13</v>
      </c>
      <c r="N34" s="98">
        <v>14</v>
      </c>
      <c r="O34" s="98">
        <v>15</v>
      </c>
      <c r="P34" s="98">
        <v>16</v>
      </c>
      <c r="Q34" s="98">
        <v>17</v>
      </c>
      <c r="R34" s="98">
        <v>18</v>
      </c>
      <c r="S34" s="98">
        <v>19</v>
      </c>
      <c r="T34" s="98">
        <v>20</v>
      </c>
      <c r="U34" s="98">
        <v>21</v>
      </c>
      <c r="V34" s="98">
        <v>22</v>
      </c>
      <c r="W34" s="98">
        <v>23</v>
      </c>
      <c r="X34" s="98">
        <v>24</v>
      </c>
      <c r="Y34" s="98">
        <v>25</v>
      </c>
      <c r="Z34" s="98">
        <v>26</v>
      </c>
    </row>
    <row r="35" spans="1:26">
      <c r="A35" s="85" t="s">
        <v>568</v>
      </c>
      <c r="B35" s="84">
        <v>2000</v>
      </c>
      <c r="C35" s="100">
        <f t="shared" ref="C35:D60" si="9">E35+G35+I35</f>
        <v>0</v>
      </c>
      <c r="D35" s="100">
        <f t="shared" si="9"/>
        <v>0</v>
      </c>
      <c r="E35" s="100">
        <f>E36+E43</f>
        <v>0</v>
      </c>
      <c r="F35" s="100">
        <f t="shared" ref="F35:J35" si="10">F36+F43</f>
        <v>0</v>
      </c>
      <c r="G35" s="100">
        <f t="shared" si="10"/>
        <v>0</v>
      </c>
      <c r="H35" s="100">
        <f t="shared" si="10"/>
        <v>0</v>
      </c>
      <c r="I35" s="100">
        <f t="shared" si="10"/>
        <v>0</v>
      </c>
      <c r="J35" s="100">
        <f t="shared" si="10"/>
        <v>0</v>
      </c>
      <c r="K35" s="100">
        <f t="shared" ref="K35:L61" si="11">M35+O35+Q35</f>
        <v>0</v>
      </c>
      <c r="L35" s="100">
        <f t="shared" si="11"/>
        <v>0</v>
      </c>
      <c r="M35" s="100">
        <f>M36+M43</f>
        <v>0</v>
      </c>
      <c r="N35" s="100">
        <f t="shared" ref="N35:R35" si="12">N36+N43</f>
        <v>0</v>
      </c>
      <c r="O35" s="100">
        <f t="shared" si="12"/>
        <v>0</v>
      </c>
      <c r="P35" s="100">
        <f t="shared" si="12"/>
        <v>0</v>
      </c>
      <c r="Q35" s="100">
        <f t="shared" si="12"/>
        <v>0</v>
      </c>
      <c r="R35" s="100">
        <f t="shared" si="12"/>
        <v>0</v>
      </c>
      <c r="S35" s="100">
        <f t="shared" ref="S35:T61" si="13">U35+W35+Y35</f>
        <v>0</v>
      </c>
      <c r="T35" s="100">
        <f t="shared" si="13"/>
        <v>0</v>
      </c>
      <c r="U35" s="100">
        <f>U36+U43</f>
        <v>0</v>
      </c>
      <c r="V35" s="100">
        <f t="shared" ref="V35:Z35" si="14">V36+V43</f>
        <v>0</v>
      </c>
      <c r="W35" s="100">
        <f t="shared" si="14"/>
        <v>0</v>
      </c>
      <c r="X35" s="100">
        <f t="shared" si="14"/>
        <v>0</v>
      </c>
      <c r="Y35" s="100">
        <f t="shared" si="14"/>
        <v>0</v>
      </c>
      <c r="Z35" s="100">
        <f t="shared" si="14"/>
        <v>0</v>
      </c>
    </row>
    <row r="36" spans="1:26">
      <c r="A36" s="85" t="s">
        <v>569</v>
      </c>
      <c r="B36" s="84">
        <v>2100</v>
      </c>
      <c r="C36" s="100">
        <f t="shared" si="9"/>
        <v>0</v>
      </c>
      <c r="D36" s="100">
        <f t="shared" si="9"/>
        <v>0</v>
      </c>
      <c r="E36" s="84">
        <f>SUM(E38:E42)</f>
        <v>0</v>
      </c>
      <c r="F36" s="84">
        <f t="shared" ref="F36:J36" si="15">SUM(F38:F42)</f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100">
        <f t="shared" si="11"/>
        <v>0</v>
      </c>
      <c r="L36" s="100">
        <f t="shared" si="11"/>
        <v>0</v>
      </c>
      <c r="M36" s="84">
        <f>SUM(M38:M42)</f>
        <v>0</v>
      </c>
      <c r="N36" s="84">
        <f t="shared" ref="N36:R36" si="16">SUM(N38:N42)</f>
        <v>0</v>
      </c>
      <c r="O36" s="84">
        <f t="shared" si="16"/>
        <v>0</v>
      </c>
      <c r="P36" s="84">
        <f t="shared" si="16"/>
        <v>0</v>
      </c>
      <c r="Q36" s="84">
        <f t="shared" si="16"/>
        <v>0</v>
      </c>
      <c r="R36" s="84">
        <f t="shared" si="16"/>
        <v>0</v>
      </c>
      <c r="S36" s="100">
        <f t="shared" si="13"/>
        <v>0</v>
      </c>
      <c r="T36" s="100">
        <f t="shared" si="13"/>
        <v>0</v>
      </c>
      <c r="U36" s="84">
        <f>SUM(U38:U42)</f>
        <v>0</v>
      </c>
      <c r="V36" s="84">
        <f t="shared" ref="V36:Z36" si="17">SUM(V38:V42)</f>
        <v>0</v>
      </c>
      <c r="W36" s="84">
        <f t="shared" si="17"/>
        <v>0</v>
      </c>
      <c r="X36" s="84">
        <f t="shared" si="17"/>
        <v>0</v>
      </c>
      <c r="Y36" s="84">
        <f t="shared" si="17"/>
        <v>0</v>
      </c>
      <c r="Z36" s="84">
        <f t="shared" si="17"/>
        <v>0</v>
      </c>
    </row>
    <row r="37" spans="1:26" ht="15.75">
      <c r="A37" s="85" t="s">
        <v>551</v>
      </c>
      <c r="B37" s="85"/>
      <c r="C37" s="100"/>
      <c r="D37" s="100"/>
      <c r="E37" s="84"/>
      <c r="F37" s="84"/>
      <c r="G37" s="84"/>
      <c r="H37" s="84"/>
      <c r="I37" s="84"/>
      <c r="J37" s="84"/>
      <c r="K37" s="100"/>
      <c r="L37" s="100"/>
      <c r="M37" s="84"/>
      <c r="N37" s="84"/>
      <c r="O37" s="84"/>
      <c r="P37" s="84"/>
      <c r="Q37" s="84"/>
      <c r="R37" s="84"/>
      <c r="S37" s="100"/>
      <c r="T37" s="100"/>
      <c r="U37" s="84"/>
      <c r="V37" s="84"/>
      <c r="W37" s="84"/>
      <c r="X37" s="84"/>
      <c r="Y37" s="84"/>
      <c r="Z37" s="84"/>
    </row>
    <row r="38" spans="1:26">
      <c r="A38" s="85" t="s">
        <v>570</v>
      </c>
      <c r="B38" s="84">
        <v>2101</v>
      </c>
      <c r="C38" s="100">
        <f t="shared" si="9"/>
        <v>0</v>
      </c>
      <c r="D38" s="100">
        <f t="shared" si="9"/>
        <v>0</v>
      </c>
      <c r="E38" s="101"/>
      <c r="F38" s="101"/>
      <c r="G38" s="101"/>
      <c r="H38" s="101"/>
      <c r="I38" s="101"/>
      <c r="J38" s="101"/>
      <c r="K38" s="100">
        <f t="shared" si="11"/>
        <v>0</v>
      </c>
      <c r="L38" s="100">
        <f t="shared" si="11"/>
        <v>0</v>
      </c>
      <c r="M38" s="101"/>
      <c r="N38" s="101"/>
      <c r="O38" s="101"/>
      <c r="P38" s="101"/>
      <c r="Q38" s="101"/>
      <c r="R38" s="101"/>
      <c r="S38" s="100">
        <f t="shared" si="13"/>
        <v>0</v>
      </c>
      <c r="T38" s="100">
        <f t="shared" si="13"/>
        <v>0</v>
      </c>
      <c r="U38" s="101"/>
      <c r="V38" s="101"/>
      <c r="W38" s="101"/>
      <c r="X38" s="101"/>
      <c r="Y38" s="101"/>
      <c r="Z38" s="101"/>
    </row>
    <row r="39" spans="1:26">
      <c r="A39" s="85" t="s">
        <v>571</v>
      </c>
      <c r="B39" s="84">
        <v>2102</v>
      </c>
      <c r="C39" s="100">
        <f t="shared" si="9"/>
        <v>0</v>
      </c>
      <c r="D39" s="100">
        <f t="shared" si="9"/>
        <v>0</v>
      </c>
      <c r="E39" s="101"/>
      <c r="F39" s="101"/>
      <c r="G39" s="101"/>
      <c r="H39" s="101"/>
      <c r="I39" s="101"/>
      <c r="J39" s="101"/>
      <c r="K39" s="100">
        <f t="shared" si="11"/>
        <v>0</v>
      </c>
      <c r="L39" s="100">
        <f t="shared" si="11"/>
        <v>0</v>
      </c>
      <c r="M39" s="101"/>
      <c r="N39" s="101"/>
      <c r="O39" s="101"/>
      <c r="P39" s="101"/>
      <c r="Q39" s="101"/>
      <c r="R39" s="101"/>
      <c r="S39" s="100">
        <f t="shared" si="13"/>
        <v>0</v>
      </c>
      <c r="T39" s="100">
        <f t="shared" si="13"/>
        <v>0</v>
      </c>
      <c r="U39" s="101"/>
      <c r="V39" s="101"/>
      <c r="W39" s="101"/>
      <c r="X39" s="101"/>
      <c r="Y39" s="101"/>
      <c r="Z39" s="101"/>
    </row>
    <row r="40" spans="1:26">
      <c r="A40" s="85" t="s">
        <v>572</v>
      </c>
      <c r="B40" s="84">
        <v>2103</v>
      </c>
      <c r="C40" s="100">
        <f t="shared" si="9"/>
        <v>0</v>
      </c>
      <c r="D40" s="100">
        <f t="shared" si="9"/>
        <v>0</v>
      </c>
      <c r="E40" s="101"/>
      <c r="F40" s="101"/>
      <c r="G40" s="101"/>
      <c r="H40" s="101"/>
      <c r="I40" s="101"/>
      <c r="J40" s="101"/>
      <c r="K40" s="100">
        <f t="shared" si="11"/>
        <v>0</v>
      </c>
      <c r="L40" s="100">
        <f t="shared" si="11"/>
        <v>0</v>
      </c>
      <c r="M40" s="101"/>
      <c r="N40" s="101"/>
      <c r="O40" s="101"/>
      <c r="P40" s="101"/>
      <c r="Q40" s="101"/>
      <c r="R40" s="101"/>
      <c r="S40" s="100">
        <f t="shared" si="13"/>
        <v>0</v>
      </c>
      <c r="T40" s="100">
        <f t="shared" si="13"/>
        <v>0</v>
      </c>
      <c r="U40" s="101"/>
      <c r="V40" s="101"/>
      <c r="W40" s="101"/>
      <c r="X40" s="101"/>
      <c r="Y40" s="101"/>
      <c r="Z40" s="101"/>
    </row>
    <row r="41" spans="1:26">
      <c r="A41" s="85" t="s">
        <v>573</v>
      </c>
      <c r="B41" s="84">
        <v>2104</v>
      </c>
      <c r="C41" s="100">
        <f t="shared" si="9"/>
        <v>0</v>
      </c>
      <c r="D41" s="100">
        <f t="shared" si="9"/>
        <v>0</v>
      </c>
      <c r="E41" s="101"/>
      <c r="F41" s="101"/>
      <c r="G41" s="101"/>
      <c r="H41" s="101"/>
      <c r="I41" s="101"/>
      <c r="J41" s="101"/>
      <c r="K41" s="100">
        <f t="shared" si="11"/>
        <v>0</v>
      </c>
      <c r="L41" s="100">
        <f t="shared" si="11"/>
        <v>0</v>
      </c>
      <c r="M41" s="101"/>
      <c r="N41" s="101"/>
      <c r="O41" s="101"/>
      <c r="P41" s="101"/>
      <c r="Q41" s="101"/>
      <c r="R41" s="101"/>
      <c r="S41" s="100">
        <f t="shared" si="13"/>
        <v>0</v>
      </c>
      <c r="T41" s="100">
        <f t="shared" si="13"/>
        <v>0</v>
      </c>
      <c r="U41" s="101"/>
      <c r="V41" s="101"/>
      <c r="W41" s="101"/>
      <c r="X41" s="101"/>
      <c r="Y41" s="101"/>
      <c r="Z41" s="101"/>
    </row>
    <row r="42" spans="1:26">
      <c r="A42" s="85" t="s">
        <v>574</v>
      </c>
      <c r="B42" s="84">
        <v>2105</v>
      </c>
      <c r="C42" s="100">
        <f t="shared" si="9"/>
        <v>0</v>
      </c>
      <c r="D42" s="100">
        <f t="shared" si="9"/>
        <v>0</v>
      </c>
      <c r="E42" s="101"/>
      <c r="F42" s="101"/>
      <c r="G42" s="101"/>
      <c r="H42" s="101"/>
      <c r="I42" s="101"/>
      <c r="J42" s="101"/>
      <c r="K42" s="100">
        <f t="shared" si="11"/>
        <v>0</v>
      </c>
      <c r="L42" s="100">
        <f t="shared" si="11"/>
        <v>0</v>
      </c>
      <c r="M42" s="101"/>
      <c r="N42" s="101"/>
      <c r="O42" s="101"/>
      <c r="P42" s="101"/>
      <c r="Q42" s="101"/>
      <c r="R42" s="101"/>
      <c r="S42" s="100">
        <f t="shared" si="13"/>
        <v>0</v>
      </c>
      <c r="T42" s="100">
        <f t="shared" si="13"/>
        <v>0</v>
      </c>
      <c r="U42" s="101"/>
      <c r="V42" s="101"/>
      <c r="W42" s="101"/>
      <c r="X42" s="101"/>
      <c r="Y42" s="101"/>
      <c r="Z42" s="101"/>
    </row>
    <row r="43" spans="1:26">
      <c r="A43" s="85" t="s">
        <v>575</v>
      </c>
      <c r="B43" s="84">
        <v>2200</v>
      </c>
      <c r="C43" s="100">
        <f t="shared" si="9"/>
        <v>0</v>
      </c>
      <c r="D43" s="100">
        <f t="shared" si="9"/>
        <v>0</v>
      </c>
      <c r="E43" s="84">
        <f>SUM(E45:E50)</f>
        <v>0</v>
      </c>
      <c r="F43" s="84">
        <f t="shared" ref="F43:J43" si="18">SUM(F45:F50)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100">
        <f t="shared" si="11"/>
        <v>0</v>
      </c>
      <c r="L43" s="100">
        <f t="shared" si="11"/>
        <v>0</v>
      </c>
      <c r="M43" s="84">
        <f>SUM(M45:M50)</f>
        <v>0</v>
      </c>
      <c r="N43" s="84">
        <f t="shared" ref="N43:R43" si="19">SUM(N45:N50)</f>
        <v>0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100">
        <f t="shared" si="13"/>
        <v>0</v>
      </c>
      <c r="T43" s="100">
        <f t="shared" si="13"/>
        <v>0</v>
      </c>
      <c r="U43" s="84">
        <f>SUM(U45:U50)</f>
        <v>0</v>
      </c>
      <c r="V43" s="84">
        <f t="shared" ref="V43:Z43" si="20">SUM(V45:V50)</f>
        <v>0</v>
      </c>
      <c r="W43" s="84">
        <f t="shared" si="20"/>
        <v>0</v>
      </c>
      <c r="X43" s="84">
        <f t="shared" si="20"/>
        <v>0</v>
      </c>
      <c r="Y43" s="84">
        <f t="shared" si="20"/>
        <v>0</v>
      </c>
      <c r="Z43" s="84">
        <f t="shared" si="20"/>
        <v>0</v>
      </c>
    </row>
    <row r="44" spans="1:26" ht="15.75">
      <c r="A44" s="85" t="s">
        <v>551</v>
      </c>
      <c r="B44" s="85"/>
      <c r="C44" s="100"/>
      <c r="D44" s="100"/>
      <c r="E44" s="84"/>
      <c r="F44" s="84"/>
      <c r="G44" s="84"/>
      <c r="H44" s="84"/>
      <c r="I44" s="84"/>
      <c r="J44" s="84"/>
      <c r="K44" s="100"/>
      <c r="L44" s="100"/>
      <c r="M44" s="84"/>
      <c r="N44" s="84"/>
      <c r="O44" s="84"/>
      <c r="P44" s="84"/>
      <c r="Q44" s="84"/>
      <c r="R44" s="84"/>
      <c r="S44" s="100"/>
      <c r="T44" s="100"/>
      <c r="U44" s="84"/>
      <c r="V44" s="84"/>
      <c r="W44" s="84"/>
      <c r="X44" s="84"/>
      <c r="Y44" s="84"/>
      <c r="Z44" s="84"/>
    </row>
    <row r="45" spans="1:26">
      <c r="A45" s="85" t="s">
        <v>576</v>
      </c>
      <c r="B45" s="84">
        <v>2201</v>
      </c>
      <c r="C45" s="100">
        <f t="shared" si="9"/>
        <v>0</v>
      </c>
      <c r="D45" s="100">
        <f t="shared" si="9"/>
        <v>0</v>
      </c>
      <c r="E45" s="101"/>
      <c r="F45" s="101"/>
      <c r="G45" s="101"/>
      <c r="H45" s="101"/>
      <c r="I45" s="101"/>
      <c r="J45" s="101"/>
      <c r="K45" s="100">
        <f t="shared" si="11"/>
        <v>0</v>
      </c>
      <c r="L45" s="100">
        <f t="shared" si="11"/>
        <v>0</v>
      </c>
      <c r="M45" s="101"/>
      <c r="N45" s="101"/>
      <c r="O45" s="101"/>
      <c r="P45" s="101"/>
      <c r="Q45" s="101"/>
      <c r="R45" s="101"/>
      <c r="S45" s="100">
        <f t="shared" si="13"/>
        <v>0</v>
      </c>
      <c r="T45" s="100">
        <f t="shared" si="13"/>
        <v>0</v>
      </c>
      <c r="U45" s="101"/>
      <c r="V45" s="101"/>
      <c r="W45" s="101"/>
      <c r="X45" s="101"/>
      <c r="Y45" s="101"/>
      <c r="Z45" s="101"/>
    </row>
    <row r="46" spans="1:26">
      <c r="A46" s="85" t="s">
        <v>577</v>
      </c>
      <c r="B46" s="84">
        <v>2202</v>
      </c>
      <c r="C46" s="100">
        <f t="shared" si="9"/>
        <v>0</v>
      </c>
      <c r="D46" s="100">
        <f t="shared" si="9"/>
        <v>0</v>
      </c>
      <c r="E46" s="101"/>
      <c r="F46" s="101"/>
      <c r="G46" s="101"/>
      <c r="H46" s="101"/>
      <c r="I46" s="101"/>
      <c r="J46" s="101"/>
      <c r="K46" s="100">
        <f t="shared" si="11"/>
        <v>0</v>
      </c>
      <c r="L46" s="100">
        <f t="shared" si="11"/>
        <v>0</v>
      </c>
      <c r="M46" s="101"/>
      <c r="N46" s="101"/>
      <c r="O46" s="101"/>
      <c r="P46" s="101"/>
      <c r="Q46" s="101"/>
      <c r="R46" s="101"/>
      <c r="S46" s="100">
        <f t="shared" si="13"/>
        <v>0</v>
      </c>
      <c r="T46" s="100">
        <f t="shared" si="13"/>
        <v>0</v>
      </c>
      <c r="U46" s="101"/>
      <c r="V46" s="101"/>
      <c r="W46" s="101"/>
      <c r="X46" s="101"/>
      <c r="Y46" s="101"/>
      <c r="Z46" s="101"/>
    </row>
    <row r="47" spans="1:26">
      <c r="A47" s="85" t="s">
        <v>578</v>
      </c>
      <c r="B47" s="84">
        <v>2203</v>
      </c>
      <c r="C47" s="100">
        <f t="shared" si="9"/>
        <v>0</v>
      </c>
      <c r="D47" s="100">
        <f t="shared" si="9"/>
        <v>0</v>
      </c>
      <c r="E47" s="101"/>
      <c r="F47" s="101"/>
      <c r="G47" s="101"/>
      <c r="H47" s="101"/>
      <c r="I47" s="101"/>
      <c r="J47" s="101"/>
      <c r="K47" s="100">
        <f t="shared" si="11"/>
        <v>0</v>
      </c>
      <c r="L47" s="100">
        <f t="shared" si="11"/>
        <v>0</v>
      </c>
      <c r="M47" s="101"/>
      <c r="N47" s="101"/>
      <c r="O47" s="101"/>
      <c r="P47" s="101"/>
      <c r="Q47" s="101"/>
      <c r="R47" s="101"/>
      <c r="S47" s="100">
        <f t="shared" si="13"/>
        <v>0</v>
      </c>
      <c r="T47" s="100">
        <f t="shared" si="13"/>
        <v>0</v>
      </c>
      <c r="U47" s="101"/>
      <c r="V47" s="101"/>
      <c r="W47" s="101"/>
      <c r="X47" s="101"/>
      <c r="Y47" s="101"/>
      <c r="Z47" s="101"/>
    </row>
    <row r="48" spans="1:26">
      <c r="A48" s="85" t="s">
        <v>579</v>
      </c>
      <c r="B48" s="84">
        <v>2204</v>
      </c>
      <c r="C48" s="100">
        <f t="shared" si="9"/>
        <v>0</v>
      </c>
      <c r="D48" s="100">
        <f t="shared" si="9"/>
        <v>0</v>
      </c>
      <c r="E48" s="101"/>
      <c r="F48" s="101"/>
      <c r="G48" s="101"/>
      <c r="H48" s="101"/>
      <c r="I48" s="101"/>
      <c r="J48" s="101"/>
      <c r="K48" s="100">
        <f t="shared" si="11"/>
        <v>0</v>
      </c>
      <c r="L48" s="100">
        <f t="shared" si="11"/>
        <v>0</v>
      </c>
      <c r="M48" s="101"/>
      <c r="N48" s="101"/>
      <c r="O48" s="101"/>
      <c r="P48" s="101"/>
      <c r="Q48" s="101"/>
      <c r="R48" s="101"/>
      <c r="S48" s="100">
        <f t="shared" si="13"/>
        <v>0</v>
      </c>
      <c r="T48" s="100">
        <f t="shared" si="13"/>
        <v>0</v>
      </c>
      <c r="U48" s="101"/>
      <c r="V48" s="101"/>
      <c r="W48" s="101"/>
      <c r="X48" s="101"/>
      <c r="Y48" s="101"/>
      <c r="Z48" s="101"/>
    </row>
    <row r="49" spans="1:26">
      <c r="A49" s="85" t="s">
        <v>580</v>
      </c>
      <c r="B49" s="84">
        <v>2205</v>
      </c>
      <c r="C49" s="100">
        <f t="shared" si="9"/>
        <v>0</v>
      </c>
      <c r="D49" s="100">
        <f t="shared" si="9"/>
        <v>0</v>
      </c>
      <c r="E49" s="101"/>
      <c r="F49" s="101"/>
      <c r="G49" s="101"/>
      <c r="H49" s="101"/>
      <c r="I49" s="101"/>
      <c r="J49" s="101"/>
      <c r="K49" s="100">
        <f t="shared" si="11"/>
        <v>0</v>
      </c>
      <c r="L49" s="100">
        <f t="shared" si="11"/>
        <v>0</v>
      </c>
      <c r="M49" s="101"/>
      <c r="N49" s="101"/>
      <c r="O49" s="101"/>
      <c r="P49" s="101"/>
      <c r="Q49" s="101"/>
      <c r="R49" s="101"/>
      <c r="S49" s="100">
        <f t="shared" si="13"/>
        <v>0</v>
      </c>
      <c r="T49" s="100">
        <f t="shared" si="13"/>
        <v>0</v>
      </c>
      <c r="U49" s="101"/>
      <c r="V49" s="101"/>
      <c r="W49" s="101"/>
      <c r="X49" s="101"/>
      <c r="Y49" s="101"/>
      <c r="Z49" s="101"/>
    </row>
    <row r="50" spans="1:26">
      <c r="A50" s="85" t="s">
        <v>598</v>
      </c>
      <c r="B50" s="84">
        <v>2206</v>
      </c>
      <c r="C50" s="100">
        <f t="shared" si="9"/>
        <v>0</v>
      </c>
      <c r="D50" s="100">
        <f t="shared" si="9"/>
        <v>0</v>
      </c>
      <c r="E50" s="101"/>
      <c r="F50" s="101"/>
      <c r="G50" s="101"/>
      <c r="H50" s="101"/>
      <c r="I50" s="101"/>
      <c r="J50" s="101"/>
      <c r="K50" s="100">
        <f t="shared" si="11"/>
        <v>0</v>
      </c>
      <c r="L50" s="100">
        <f t="shared" si="11"/>
        <v>0</v>
      </c>
      <c r="M50" s="101"/>
      <c r="N50" s="101"/>
      <c r="O50" s="101"/>
      <c r="P50" s="101"/>
      <c r="Q50" s="101"/>
      <c r="R50" s="101"/>
      <c r="S50" s="100">
        <f t="shared" si="13"/>
        <v>0</v>
      </c>
      <c r="T50" s="100">
        <f t="shared" si="13"/>
        <v>0</v>
      </c>
      <c r="U50" s="101"/>
      <c r="V50" s="101"/>
      <c r="W50" s="101"/>
      <c r="X50" s="101"/>
      <c r="Y50" s="101"/>
      <c r="Z50" s="101"/>
    </row>
    <row r="51" spans="1:26">
      <c r="A51" s="85" t="s">
        <v>582</v>
      </c>
      <c r="B51" s="84">
        <v>3000</v>
      </c>
      <c r="C51" s="100">
        <f t="shared" si="9"/>
        <v>0</v>
      </c>
      <c r="D51" s="100">
        <f t="shared" si="9"/>
        <v>0</v>
      </c>
      <c r="E51" s="100">
        <f>E52+E53+E54+E55+E56+E57+E58+E59+E60</f>
        <v>0</v>
      </c>
      <c r="F51" s="100">
        <f t="shared" ref="F51:J51" si="21">F52+F53+F54+F55+F56+F57+F58+F59+F60</f>
        <v>0</v>
      </c>
      <c r="G51" s="100">
        <f t="shared" si="21"/>
        <v>0</v>
      </c>
      <c r="H51" s="100">
        <f t="shared" si="21"/>
        <v>0</v>
      </c>
      <c r="I51" s="100">
        <f t="shared" si="21"/>
        <v>0</v>
      </c>
      <c r="J51" s="100">
        <f t="shared" si="21"/>
        <v>0</v>
      </c>
      <c r="K51" s="100">
        <f t="shared" si="11"/>
        <v>0</v>
      </c>
      <c r="L51" s="100">
        <f t="shared" si="11"/>
        <v>0</v>
      </c>
      <c r="M51" s="100">
        <f>M52+M53+M54+M55+M56+M57+M58+M59+M60</f>
        <v>0</v>
      </c>
      <c r="N51" s="100">
        <f t="shared" ref="N51:R51" si="22">N52+N53+N54+N55+N56+N57+N58+N59+N60</f>
        <v>0</v>
      </c>
      <c r="O51" s="100">
        <f t="shared" si="22"/>
        <v>0</v>
      </c>
      <c r="P51" s="100">
        <f t="shared" si="22"/>
        <v>0</v>
      </c>
      <c r="Q51" s="100">
        <f t="shared" si="22"/>
        <v>0</v>
      </c>
      <c r="R51" s="100">
        <f t="shared" si="22"/>
        <v>0</v>
      </c>
      <c r="S51" s="100">
        <f t="shared" si="13"/>
        <v>0</v>
      </c>
      <c r="T51" s="100">
        <f t="shared" si="13"/>
        <v>0</v>
      </c>
      <c r="U51" s="100">
        <f>U52+U53+U54+U55+U56+U57+U58+U59+U60</f>
        <v>0</v>
      </c>
      <c r="V51" s="100">
        <f t="shared" ref="V51:Z51" si="23">V52+V53+V54+V55+V56+V57+V58+V59+V60</f>
        <v>0</v>
      </c>
      <c r="W51" s="100">
        <f t="shared" si="23"/>
        <v>0</v>
      </c>
      <c r="X51" s="100">
        <f t="shared" si="23"/>
        <v>0</v>
      </c>
      <c r="Y51" s="100">
        <f t="shared" si="23"/>
        <v>0</v>
      </c>
      <c r="Z51" s="100">
        <f t="shared" si="23"/>
        <v>0</v>
      </c>
    </row>
    <row r="52" spans="1:26">
      <c r="A52" s="85" t="s">
        <v>583</v>
      </c>
      <c r="B52" s="84">
        <v>3100</v>
      </c>
      <c r="C52" s="100">
        <f t="shared" si="9"/>
        <v>0</v>
      </c>
      <c r="D52" s="100">
        <f t="shared" si="9"/>
        <v>0</v>
      </c>
      <c r="E52" s="101"/>
      <c r="F52" s="101"/>
      <c r="G52" s="101"/>
      <c r="H52" s="101"/>
      <c r="I52" s="101"/>
      <c r="J52" s="101"/>
      <c r="K52" s="100">
        <f t="shared" si="11"/>
        <v>0</v>
      </c>
      <c r="L52" s="100">
        <f t="shared" si="11"/>
        <v>0</v>
      </c>
      <c r="M52" s="101"/>
      <c r="N52" s="101"/>
      <c r="O52" s="101"/>
      <c r="P52" s="101"/>
      <c r="Q52" s="101"/>
      <c r="R52" s="101"/>
      <c r="S52" s="100">
        <f t="shared" si="13"/>
        <v>0</v>
      </c>
      <c r="T52" s="100">
        <f t="shared" si="13"/>
        <v>0</v>
      </c>
      <c r="U52" s="101"/>
      <c r="V52" s="101"/>
      <c r="W52" s="101"/>
      <c r="X52" s="101"/>
      <c r="Y52" s="101"/>
      <c r="Z52" s="101"/>
    </row>
    <row r="53" spans="1:26">
      <c r="A53" s="85" t="s">
        <v>584</v>
      </c>
      <c r="B53" s="84">
        <v>3200</v>
      </c>
      <c r="C53" s="100">
        <f t="shared" si="9"/>
        <v>0</v>
      </c>
      <c r="D53" s="100">
        <f t="shared" si="9"/>
        <v>0</v>
      </c>
      <c r="E53" s="101"/>
      <c r="F53" s="101"/>
      <c r="G53" s="101"/>
      <c r="H53" s="101"/>
      <c r="I53" s="101"/>
      <c r="J53" s="101"/>
      <c r="K53" s="100">
        <f t="shared" si="11"/>
        <v>0</v>
      </c>
      <c r="L53" s="100">
        <f t="shared" si="11"/>
        <v>0</v>
      </c>
      <c r="M53" s="101"/>
      <c r="N53" s="101"/>
      <c r="O53" s="101"/>
      <c r="P53" s="101"/>
      <c r="Q53" s="101"/>
      <c r="R53" s="101"/>
      <c r="S53" s="100">
        <f t="shared" si="13"/>
        <v>0</v>
      </c>
      <c r="T53" s="100">
        <f t="shared" si="13"/>
        <v>0</v>
      </c>
      <c r="U53" s="101"/>
      <c r="V53" s="101"/>
      <c r="W53" s="101"/>
      <c r="X53" s="101"/>
      <c r="Y53" s="101"/>
      <c r="Z53" s="101"/>
    </row>
    <row r="54" spans="1:26">
      <c r="A54" s="85" t="s">
        <v>585</v>
      </c>
      <c r="B54" s="84">
        <v>3300</v>
      </c>
      <c r="C54" s="100">
        <f t="shared" si="9"/>
        <v>0</v>
      </c>
      <c r="D54" s="100">
        <f t="shared" si="9"/>
        <v>0</v>
      </c>
      <c r="E54" s="101"/>
      <c r="F54" s="101"/>
      <c r="G54" s="101"/>
      <c r="H54" s="101"/>
      <c r="I54" s="101"/>
      <c r="J54" s="101"/>
      <c r="K54" s="100">
        <f t="shared" si="11"/>
        <v>0</v>
      </c>
      <c r="L54" s="100">
        <f t="shared" si="11"/>
        <v>0</v>
      </c>
      <c r="M54" s="101"/>
      <c r="N54" s="101"/>
      <c r="O54" s="101"/>
      <c r="P54" s="101"/>
      <c r="Q54" s="101"/>
      <c r="R54" s="101"/>
      <c r="S54" s="100">
        <f t="shared" si="13"/>
        <v>0</v>
      </c>
      <c r="T54" s="100">
        <f t="shared" si="13"/>
        <v>0</v>
      </c>
      <c r="U54" s="101"/>
      <c r="V54" s="101"/>
      <c r="W54" s="101"/>
      <c r="X54" s="101"/>
      <c r="Y54" s="101"/>
      <c r="Z54" s="101"/>
    </row>
    <row r="55" spans="1:26">
      <c r="A55" s="85" t="s">
        <v>586</v>
      </c>
      <c r="B55" s="84">
        <v>3400</v>
      </c>
      <c r="C55" s="100">
        <f t="shared" si="9"/>
        <v>0</v>
      </c>
      <c r="D55" s="100">
        <f t="shared" si="9"/>
        <v>0</v>
      </c>
      <c r="E55" s="101"/>
      <c r="F55" s="101"/>
      <c r="G55" s="101"/>
      <c r="H55" s="101"/>
      <c r="I55" s="101"/>
      <c r="J55" s="101"/>
      <c r="K55" s="100">
        <f t="shared" si="11"/>
        <v>0</v>
      </c>
      <c r="L55" s="100">
        <f t="shared" si="11"/>
        <v>0</v>
      </c>
      <c r="M55" s="101"/>
      <c r="N55" s="101"/>
      <c r="O55" s="101"/>
      <c r="P55" s="101"/>
      <c r="Q55" s="101"/>
      <c r="R55" s="101"/>
      <c r="S55" s="100">
        <f t="shared" si="13"/>
        <v>0</v>
      </c>
      <c r="T55" s="100">
        <f t="shared" si="13"/>
        <v>0</v>
      </c>
      <c r="U55" s="101"/>
      <c r="V55" s="101"/>
      <c r="W55" s="101"/>
      <c r="X55" s="101"/>
      <c r="Y55" s="101"/>
      <c r="Z55" s="101"/>
    </row>
    <row r="56" spans="1:26">
      <c r="A56" s="85" t="s">
        <v>587</v>
      </c>
      <c r="B56" s="84">
        <v>3500</v>
      </c>
      <c r="C56" s="100">
        <f t="shared" si="9"/>
        <v>0</v>
      </c>
      <c r="D56" s="100">
        <f t="shared" si="9"/>
        <v>0</v>
      </c>
      <c r="E56" s="101"/>
      <c r="F56" s="101"/>
      <c r="G56" s="101"/>
      <c r="H56" s="101"/>
      <c r="I56" s="101"/>
      <c r="J56" s="101"/>
      <c r="K56" s="100">
        <f t="shared" si="11"/>
        <v>0</v>
      </c>
      <c r="L56" s="100">
        <f t="shared" si="11"/>
        <v>0</v>
      </c>
      <c r="M56" s="101"/>
      <c r="N56" s="101"/>
      <c r="O56" s="101"/>
      <c r="P56" s="101"/>
      <c r="Q56" s="101"/>
      <c r="R56" s="101"/>
      <c r="S56" s="100">
        <f t="shared" si="13"/>
        <v>0</v>
      </c>
      <c r="T56" s="100">
        <f t="shared" si="13"/>
        <v>0</v>
      </c>
      <c r="U56" s="101"/>
      <c r="V56" s="101"/>
      <c r="W56" s="101"/>
      <c r="X56" s="101"/>
      <c r="Y56" s="101"/>
      <c r="Z56" s="101"/>
    </row>
    <row r="57" spans="1:26">
      <c r="A57" s="85" t="s">
        <v>588</v>
      </c>
      <c r="B57" s="84">
        <v>3600</v>
      </c>
      <c r="C57" s="100">
        <f t="shared" si="9"/>
        <v>0</v>
      </c>
      <c r="D57" s="100">
        <f t="shared" si="9"/>
        <v>0</v>
      </c>
      <c r="E57" s="101"/>
      <c r="F57" s="101"/>
      <c r="G57" s="101"/>
      <c r="H57" s="101"/>
      <c r="I57" s="101"/>
      <c r="J57" s="101"/>
      <c r="K57" s="100">
        <f t="shared" si="11"/>
        <v>0</v>
      </c>
      <c r="L57" s="100">
        <f t="shared" si="11"/>
        <v>0</v>
      </c>
      <c r="M57" s="101"/>
      <c r="N57" s="101"/>
      <c r="O57" s="101"/>
      <c r="P57" s="101"/>
      <c r="Q57" s="101"/>
      <c r="R57" s="101"/>
      <c r="S57" s="100">
        <f t="shared" si="13"/>
        <v>0</v>
      </c>
      <c r="T57" s="100">
        <f t="shared" si="13"/>
        <v>0</v>
      </c>
      <c r="U57" s="101"/>
      <c r="V57" s="101"/>
      <c r="W57" s="101"/>
      <c r="X57" s="101"/>
      <c r="Y57" s="101"/>
      <c r="Z57" s="101"/>
    </row>
    <row r="58" spans="1:26">
      <c r="A58" s="85" t="s">
        <v>589</v>
      </c>
      <c r="B58" s="84">
        <v>3700</v>
      </c>
      <c r="C58" s="100">
        <f t="shared" si="9"/>
        <v>0</v>
      </c>
      <c r="D58" s="100">
        <f t="shared" si="9"/>
        <v>0</v>
      </c>
      <c r="E58" s="101"/>
      <c r="F58" s="101"/>
      <c r="G58" s="101"/>
      <c r="H58" s="101"/>
      <c r="I58" s="101"/>
      <c r="J58" s="101"/>
      <c r="K58" s="100">
        <f t="shared" si="11"/>
        <v>0</v>
      </c>
      <c r="L58" s="100">
        <f t="shared" si="11"/>
        <v>0</v>
      </c>
      <c r="M58" s="101"/>
      <c r="N58" s="101"/>
      <c r="O58" s="101"/>
      <c r="P58" s="101"/>
      <c r="Q58" s="101"/>
      <c r="R58" s="101"/>
      <c r="S58" s="100">
        <f t="shared" si="13"/>
        <v>0</v>
      </c>
      <c r="T58" s="100">
        <f t="shared" si="13"/>
        <v>0</v>
      </c>
      <c r="U58" s="101"/>
      <c r="V58" s="101"/>
      <c r="W58" s="101"/>
      <c r="X58" s="101"/>
      <c r="Y58" s="101"/>
      <c r="Z58" s="101"/>
    </row>
    <row r="59" spans="1:26">
      <c r="A59" s="85" t="s">
        <v>590</v>
      </c>
      <c r="B59" s="84">
        <v>3800</v>
      </c>
      <c r="C59" s="100">
        <f t="shared" si="9"/>
        <v>0</v>
      </c>
      <c r="D59" s="100">
        <f t="shared" si="9"/>
        <v>0</v>
      </c>
      <c r="E59" s="101"/>
      <c r="F59" s="101"/>
      <c r="G59" s="101"/>
      <c r="H59" s="101"/>
      <c r="I59" s="101"/>
      <c r="J59" s="101"/>
      <c r="K59" s="100">
        <f t="shared" si="11"/>
        <v>0</v>
      </c>
      <c r="L59" s="100">
        <f t="shared" si="11"/>
        <v>0</v>
      </c>
      <c r="M59" s="101"/>
      <c r="N59" s="101"/>
      <c r="O59" s="101"/>
      <c r="P59" s="101"/>
      <c r="Q59" s="101"/>
      <c r="R59" s="101"/>
      <c r="S59" s="100">
        <f t="shared" si="13"/>
        <v>0</v>
      </c>
      <c r="T59" s="100">
        <f t="shared" si="13"/>
        <v>0</v>
      </c>
      <c r="U59" s="101"/>
      <c r="V59" s="101"/>
      <c r="W59" s="101"/>
      <c r="X59" s="101"/>
      <c r="Y59" s="101"/>
      <c r="Z59" s="101"/>
    </row>
    <row r="60" spans="1:26" ht="38.25">
      <c r="A60" s="85" t="s">
        <v>591</v>
      </c>
      <c r="B60" s="84">
        <v>3900</v>
      </c>
      <c r="C60" s="100">
        <f t="shared" si="9"/>
        <v>0</v>
      </c>
      <c r="D60" s="100">
        <f t="shared" si="9"/>
        <v>0</v>
      </c>
      <c r="E60" s="101"/>
      <c r="F60" s="101"/>
      <c r="G60" s="101"/>
      <c r="H60" s="101"/>
      <c r="I60" s="101"/>
      <c r="J60" s="101"/>
      <c r="K60" s="100">
        <f t="shared" si="11"/>
        <v>0</v>
      </c>
      <c r="L60" s="100">
        <f t="shared" si="11"/>
        <v>0</v>
      </c>
      <c r="M60" s="101"/>
      <c r="N60" s="101"/>
      <c r="O60" s="101"/>
      <c r="P60" s="101"/>
      <c r="Q60" s="101"/>
      <c r="R60" s="101"/>
      <c r="S60" s="100">
        <f t="shared" si="13"/>
        <v>0</v>
      </c>
      <c r="T60" s="100">
        <f t="shared" si="13"/>
        <v>0</v>
      </c>
      <c r="U60" s="101"/>
      <c r="V60" s="101"/>
      <c r="W60" s="101"/>
      <c r="X60" s="101"/>
      <c r="Y60" s="101"/>
      <c r="Z60" s="101"/>
    </row>
    <row r="61" spans="1:26">
      <c r="A61" s="86" t="s">
        <v>92</v>
      </c>
      <c r="B61" s="84">
        <v>9000</v>
      </c>
      <c r="C61" s="100">
        <f t="shared" ref="C61:D61" si="24">E61+G61+I61</f>
        <v>1</v>
      </c>
      <c r="D61" s="100">
        <f t="shared" si="24"/>
        <v>1</v>
      </c>
      <c r="E61" s="100">
        <f>E9+E35+E51</f>
        <v>1</v>
      </c>
      <c r="F61" s="100">
        <f t="shared" ref="F61:J61" si="25">F9+F35+F51</f>
        <v>1</v>
      </c>
      <c r="G61" s="100">
        <f t="shared" si="25"/>
        <v>0</v>
      </c>
      <c r="H61" s="100">
        <f t="shared" si="25"/>
        <v>0</v>
      </c>
      <c r="I61" s="100">
        <f t="shared" si="25"/>
        <v>0</v>
      </c>
      <c r="J61" s="100">
        <f t="shared" si="25"/>
        <v>0</v>
      </c>
      <c r="K61" s="100">
        <f t="shared" si="11"/>
        <v>0</v>
      </c>
      <c r="L61" s="100">
        <f t="shared" si="11"/>
        <v>0</v>
      </c>
      <c r="M61" s="100">
        <f>M9+M35+M51</f>
        <v>0</v>
      </c>
      <c r="N61" s="100">
        <f t="shared" ref="N61:R61" si="26">N9+N35+N51</f>
        <v>0</v>
      </c>
      <c r="O61" s="100">
        <f t="shared" si="26"/>
        <v>0</v>
      </c>
      <c r="P61" s="100">
        <f t="shared" si="26"/>
        <v>0</v>
      </c>
      <c r="Q61" s="100">
        <f t="shared" si="26"/>
        <v>0</v>
      </c>
      <c r="R61" s="100">
        <f t="shared" si="26"/>
        <v>0</v>
      </c>
      <c r="S61" s="100">
        <f t="shared" si="13"/>
        <v>0</v>
      </c>
      <c r="T61" s="100">
        <f t="shared" si="13"/>
        <v>0</v>
      </c>
      <c r="U61" s="100">
        <f>U9+U35+U51</f>
        <v>0</v>
      </c>
      <c r="V61" s="100">
        <f t="shared" ref="V61:Z61" si="27">V9+V35+V51</f>
        <v>0</v>
      </c>
      <c r="W61" s="100">
        <f t="shared" si="27"/>
        <v>0</v>
      </c>
      <c r="X61" s="100">
        <f t="shared" si="27"/>
        <v>0</v>
      </c>
      <c r="Y61" s="100">
        <f t="shared" si="27"/>
        <v>0</v>
      </c>
      <c r="Z61" s="100">
        <f t="shared" si="27"/>
        <v>0</v>
      </c>
    </row>
  </sheetData>
  <mergeCells count="45">
    <mergeCell ref="Y32:Z32"/>
    <mergeCell ref="S31:T32"/>
    <mergeCell ref="O32:P32"/>
    <mergeCell ref="Q32:R32"/>
    <mergeCell ref="U32:V32"/>
    <mergeCell ref="W32:X32"/>
    <mergeCell ref="G32:H32"/>
    <mergeCell ref="I32:J32"/>
    <mergeCell ref="M32:N32"/>
    <mergeCell ref="C31:D32"/>
    <mergeCell ref="E31:J31"/>
    <mergeCell ref="K31:L32"/>
    <mergeCell ref="M31:R31"/>
    <mergeCell ref="Y6:Z6"/>
    <mergeCell ref="A29:A33"/>
    <mergeCell ref="B29:B33"/>
    <mergeCell ref="C29:J29"/>
    <mergeCell ref="K29:Z29"/>
    <mergeCell ref="C30:J30"/>
    <mergeCell ref="K30:R30"/>
    <mergeCell ref="S30:Z30"/>
    <mergeCell ref="K5:L6"/>
    <mergeCell ref="M5:R5"/>
    <mergeCell ref="S5:T6"/>
    <mergeCell ref="U5:Z5"/>
    <mergeCell ref="E6:F6"/>
    <mergeCell ref="G6:H6"/>
    <mergeCell ref="U31:Z31"/>
    <mergeCell ref="E32:F32"/>
    <mergeCell ref="I6:J6"/>
    <mergeCell ref="M6:N6"/>
    <mergeCell ref="O6:P6"/>
    <mergeCell ref="Q6:R6"/>
    <mergeCell ref="A1:Z1"/>
    <mergeCell ref="A3:A7"/>
    <mergeCell ref="B3:B7"/>
    <mergeCell ref="C3:J3"/>
    <mergeCell ref="K3:Z3"/>
    <mergeCell ref="C4:J4"/>
    <mergeCell ref="K4:R4"/>
    <mergeCell ref="S4:Z4"/>
    <mergeCell ref="C5:D6"/>
    <mergeCell ref="E5:J5"/>
    <mergeCell ref="U6:V6"/>
    <mergeCell ref="W6:X6"/>
  </mergeCells>
  <pageMargins left="0.39370078740157483" right="0.39370078740157483" top="0.78740157480314965" bottom="0.39370078740157483" header="0.31496062992125984" footer="0.31496062992125984"/>
  <pageSetup paperSize="9" scale="53" fitToHeight="2" orientation="landscape" r:id="rId1"/>
  <rowBreaks count="1" manualBreakCount="1">
    <brk id="4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9" zoomScaleNormal="100" workbookViewId="0">
      <selection activeCell="O9" sqref="O9"/>
    </sheetView>
  </sheetViews>
  <sheetFormatPr defaultRowHeight="15"/>
  <cols>
    <col min="1" max="1" width="36.85546875" customWidth="1"/>
    <col min="2" max="2" width="30.42578125" customWidth="1"/>
    <col min="3" max="3" width="9.85546875" bestFit="1" customWidth="1"/>
    <col min="4" max="5" width="18.7109375" customWidth="1"/>
    <col min="6" max="6" width="13.7109375" customWidth="1"/>
    <col min="7" max="7" width="13.42578125" customWidth="1"/>
  </cols>
  <sheetData>
    <row r="1" spans="1:7">
      <c r="E1" s="247" t="s">
        <v>49</v>
      </c>
      <c r="F1" s="247"/>
      <c r="G1" s="247"/>
    </row>
    <row r="2" spans="1:7" ht="66.75" customHeight="1">
      <c r="E2" s="248" t="s">
        <v>50</v>
      </c>
      <c r="F2" s="248"/>
      <c r="G2" s="248"/>
    </row>
    <row r="3" spans="1:7">
      <c r="A3" s="12"/>
      <c r="B3" s="12"/>
    </row>
    <row r="4" spans="1:7" ht="16.5">
      <c r="A4" s="245" t="s">
        <v>51</v>
      </c>
      <c r="B4" s="245"/>
      <c r="C4" s="245"/>
      <c r="D4" s="245"/>
      <c r="E4" s="245"/>
      <c r="F4" s="245"/>
      <c r="G4" s="245"/>
    </row>
    <row r="5" spans="1:7" ht="15.75">
      <c r="A5" s="13"/>
      <c r="B5" s="13"/>
      <c r="C5" s="13"/>
      <c r="D5" s="13"/>
      <c r="E5" s="13"/>
      <c r="F5" s="13"/>
      <c r="G5" s="17" t="s">
        <v>7</v>
      </c>
    </row>
    <row r="6" spans="1:7" ht="15.75">
      <c r="B6" s="246" t="s">
        <v>710</v>
      </c>
      <c r="C6" s="246"/>
      <c r="D6" s="246"/>
      <c r="E6" s="67"/>
      <c r="F6" s="16" t="s">
        <v>8</v>
      </c>
      <c r="G6" s="118"/>
    </row>
    <row r="7" spans="1:7" ht="15.75">
      <c r="A7" s="13"/>
      <c r="B7" s="13"/>
      <c r="C7" s="13"/>
      <c r="D7" s="13"/>
      <c r="E7" s="13"/>
      <c r="F7" s="16" t="s">
        <v>10</v>
      </c>
      <c r="G7" s="119" t="s">
        <v>651</v>
      </c>
    </row>
    <row r="8" spans="1:7" ht="59.25" customHeight="1">
      <c r="A8" s="13" t="s">
        <v>11</v>
      </c>
      <c r="B8" s="253" t="s">
        <v>713</v>
      </c>
      <c r="C8" s="253"/>
      <c r="D8" s="253"/>
      <c r="E8" s="253"/>
      <c r="F8" s="16" t="s">
        <v>12</v>
      </c>
      <c r="G8" s="119" t="s">
        <v>652</v>
      </c>
    </row>
    <row r="9" spans="1:7" ht="31.5">
      <c r="A9" s="13" t="s">
        <v>14</v>
      </c>
      <c r="B9" s="253" t="s">
        <v>649</v>
      </c>
      <c r="C9" s="253"/>
      <c r="D9" s="253"/>
      <c r="E9" s="253"/>
      <c r="F9" s="16" t="s">
        <v>52</v>
      </c>
      <c r="G9" s="119"/>
    </row>
    <row r="10" spans="1:7" ht="31.5">
      <c r="A10" s="13" t="s">
        <v>15</v>
      </c>
      <c r="B10" s="253" t="s">
        <v>646</v>
      </c>
      <c r="C10" s="253"/>
      <c r="D10" s="253"/>
      <c r="E10" s="253"/>
      <c r="F10" s="16" t="s">
        <v>16</v>
      </c>
      <c r="G10" s="119" t="s">
        <v>653</v>
      </c>
    </row>
    <row r="11" spans="1:7" ht="15.75">
      <c r="A11" s="13" t="s">
        <v>17</v>
      </c>
      <c r="B11" s="13"/>
      <c r="C11" s="13"/>
      <c r="D11" s="13"/>
      <c r="E11" s="13"/>
      <c r="F11" s="13"/>
      <c r="G11" s="120"/>
    </row>
    <row r="12" spans="1:7" ht="15.75">
      <c r="A12" s="13" t="s">
        <v>256</v>
      </c>
      <c r="B12" s="13"/>
      <c r="C12" s="13"/>
      <c r="D12" s="13"/>
      <c r="E12" s="13"/>
      <c r="F12" s="16" t="s">
        <v>53</v>
      </c>
      <c r="G12" s="17">
        <v>383</v>
      </c>
    </row>
    <row r="13" spans="1:7" ht="16.5">
      <c r="A13" s="14"/>
      <c r="B13" s="14"/>
    </row>
    <row r="14" spans="1:7" ht="15.75">
      <c r="A14" s="250" t="s">
        <v>54</v>
      </c>
      <c r="B14" s="250"/>
      <c r="C14" s="250"/>
      <c r="D14" s="250"/>
      <c r="E14" s="250"/>
      <c r="F14" s="250"/>
      <c r="G14" s="250"/>
    </row>
    <row r="15" spans="1:7">
      <c r="A15" s="15"/>
      <c r="B15" s="15"/>
    </row>
    <row r="16" spans="1:7">
      <c r="A16" s="249" t="s">
        <v>55</v>
      </c>
      <c r="B16" s="249"/>
      <c r="C16" s="249" t="s">
        <v>56</v>
      </c>
      <c r="D16" s="249" t="s">
        <v>57</v>
      </c>
      <c r="E16" s="249"/>
      <c r="F16" s="249" t="s">
        <v>58</v>
      </c>
      <c r="G16" s="249" t="s">
        <v>59</v>
      </c>
    </row>
    <row r="17" spans="1:7" ht="54.75" customHeight="1">
      <c r="A17" s="249"/>
      <c r="B17" s="249"/>
      <c r="C17" s="249"/>
      <c r="D17" s="18" t="s">
        <v>699</v>
      </c>
      <c r="E17" s="18" t="s">
        <v>698</v>
      </c>
      <c r="F17" s="249"/>
      <c r="G17" s="249"/>
    </row>
    <row r="18" spans="1:7" s="21" customFormat="1" ht="11.25">
      <c r="A18" s="251">
        <v>1</v>
      </c>
      <c r="B18" s="251"/>
      <c r="C18" s="20">
        <v>2</v>
      </c>
      <c r="D18" s="20">
        <v>3</v>
      </c>
      <c r="E18" s="20">
        <v>4</v>
      </c>
      <c r="F18" s="20">
        <v>5</v>
      </c>
      <c r="G18" s="20">
        <v>6</v>
      </c>
    </row>
    <row r="19" spans="1:7" ht="26.25" customHeight="1">
      <c r="A19" s="252" t="s">
        <v>60</v>
      </c>
      <c r="B19" s="252"/>
      <c r="C19" s="65" t="s">
        <v>94</v>
      </c>
      <c r="D19" s="117">
        <v>57440661.719999999</v>
      </c>
      <c r="E19" s="117">
        <v>52792875</v>
      </c>
      <c r="F19" s="64">
        <f>D19/E19</f>
        <v>1.0880381437836071</v>
      </c>
      <c r="G19" s="64">
        <f>D19/$D$52</f>
        <v>0.93668934852330099</v>
      </c>
    </row>
    <row r="20" spans="1:7" ht="25.5" customHeight="1">
      <c r="A20" s="252" t="s">
        <v>61</v>
      </c>
      <c r="B20" s="252"/>
      <c r="C20" s="65" t="s">
        <v>95</v>
      </c>
      <c r="D20" s="117"/>
      <c r="E20" s="117"/>
      <c r="F20" s="64" t="e">
        <f t="shared" ref="F20:F51" si="0">D20/E20</f>
        <v>#DIV/0!</v>
      </c>
      <c r="G20" s="64">
        <f t="shared" ref="G20:G48" si="1">D20/$D$52</f>
        <v>0</v>
      </c>
    </row>
    <row r="21" spans="1:7">
      <c r="A21" s="252" t="s">
        <v>62</v>
      </c>
      <c r="B21" s="252"/>
      <c r="C21" s="65" t="s">
        <v>96</v>
      </c>
      <c r="D21" s="179">
        <v>2518953.33</v>
      </c>
      <c r="E21" s="179">
        <v>1492600</v>
      </c>
      <c r="F21" s="64">
        <f t="shared" si="0"/>
        <v>1.6876278507302693</v>
      </c>
      <c r="G21" s="64">
        <f t="shared" si="1"/>
        <v>4.1076768320319756E-2</v>
      </c>
    </row>
    <row r="22" spans="1:7">
      <c r="A22" s="252" t="s">
        <v>63</v>
      </c>
      <c r="B22" s="252"/>
      <c r="C22" s="65" t="s">
        <v>97</v>
      </c>
      <c r="D22" s="117">
        <v>1282614.08</v>
      </c>
      <c r="E22" s="117">
        <v>681150</v>
      </c>
      <c r="F22" s="64">
        <f t="shared" si="0"/>
        <v>1.8830126697496881</v>
      </c>
      <c r="G22" s="64">
        <f t="shared" si="1"/>
        <v>2.0915687790269651E-2</v>
      </c>
    </row>
    <row r="23" spans="1:7">
      <c r="A23" s="252" t="s">
        <v>64</v>
      </c>
      <c r="B23" s="252"/>
      <c r="C23" s="65" t="s">
        <v>98</v>
      </c>
      <c r="D23" s="66"/>
      <c r="E23" s="66">
        <f>E24+E26</f>
        <v>0</v>
      </c>
      <c r="F23" s="64" t="e">
        <f t="shared" si="0"/>
        <v>#DIV/0!</v>
      </c>
      <c r="G23" s="64">
        <f t="shared" si="1"/>
        <v>0</v>
      </c>
    </row>
    <row r="24" spans="1:7">
      <c r="A24" s="254" t="s">
        <v>65</v>
      </c>
      <c r="B24" s="254"/>
      <c r="C24" s="65"/>
      <c r="D24" s="66"/>
      <c r="E24" s="66"/>
      <c r="F24" s="64"/>
      <c r="G24" s="64"/>
    </row>
    <row r="25" spans="1:7">
      <c r="A25" s="254" t="s">
        <v>66</v>
      </c>
      <c r="B25" s="254"/>
      <c r="C25" s="65" t="s">
        <v>99</v>
      </c>
      <c r="D25" s="117"/>
      <c r="E25" s="117"/>
      <c r="F25" s="64" t="e">
        <f t="shared" si="0"/>
        <v>#DIV/0!</v>
      </c>
      <c r="G25" s="64">
        <f t="shared" si="1"/>
        <v>0</v>
      </c>
    </row>
    <row r="26" spans="1:7" ht="22.5" customHeight="1">
      <c r="A26" s="254" t="s">
        <v>67</v>
      </c>
      <c r="B26" s="254"/>
      <c r="C26" s="65" t="s">
        <v>100</v>
      </c>
      <c r="D26" s="117"/>
      <c r="E26" s="117"/>
      <c r="F26" s="64" t="e">
        <f t="shared" si="0"/>
        <v>#DIV/0!</v>
      </c>
      <c r="G26" s="64">
        <f t="shared" si="1"/>
        <v>0</v>
      </c>
    </row>
    <row r="27" spans="1:7" ht="40.5" customHeight="1">
      <c r="A27" s="252" t="s">
        <v>68</v>
      </c>
      <c r="B27" s="252"/>
      <c r="C27" s="65" t="s">
        <v>101</v>
      </c>
      <c r="D27" s="117"/>
      <c r="E27" s="117"/>
      <c r="F27" s="64" t="e">
        <f t="shared" si="0"/>
        <v>#DIV/0!</v>
      </c>
      <c r="G27" s="64">
        <f t="shared" si="1"/>
        <v>0</v>
      </c>
    </row>
    <row r="28" spans="1:7">
      <c r="A28" s="254" t="s">
        <v>69</v>
      </c>
      <c r="B28" s="254"/>
      <c r="C28" s="65"/>
      <c r="D28" s="66"/>
      <c r="E28" s="66"/>
      <c r="F28" s="64"/>
      <c r="G28" s="64"/>
    </row>
    <row r="29" spans="1:7" ht="41.25" customHeight="1">
      <c r="A29" s="254" t="s">
        <v>70</v>
      </c>
      <c r="B29" s="254"/>
      <c r="C29" s="65" t="s">
        <v>102</v>
      </c>
      <c r="D29" s="117"/>
      <c r="E29" s="117"/>
      <c r="F29" s="64" t="e">
        <f t="shared" si="0"/>
        <v>#DIV/0!</v>
      </c>
      <c r="G29" s="64">
        <f t="shared" si="1"/>
        <v>0</v>
      </c>
    </row>
    <row r="30" spans="1:7" ht="27" customHeight="1">
      <c r="A30" s="252" t="s">
        <v>71</v>
      </c>
      <c r="B30" s="252"/>
      <c r="C30" s="65" t="s">
        <v>103</v>
      </c>
      <c r="D30" s="117"/>
      <c r="E30" s="117">
        <v>10000</v>
      </c>
      <c r="F30" s="64">
        <f t="shared" si="0"/>
        <v>0</v>
      </c>
      <c r="G30" s="64">
        <f t="shared" si="1"/>
        <v>0</v>
      </c>
    </row>
    <row r="31" spans="1:7" ht="27" customHeight="1">
      <c r="A31" s="252" t="s">
        <v>72</v>
      </c>
      <c r="B31" s="252"/>
      <c r="C31" s="65" t="s">
        <v>104</v>
      </c>
      <c r="D31" s="187">
        <f>SUM(D33:D39)</f>
        <v>80835.78</v>
      </c>
      <c r="E31" s="66">
        <f>SUM(E32:E39)</f>
        <v>46668.35</v>
      </c>
      <c r="F31" s="64">
        <f t="shared" si="0"/>
        <v>1.7321328052095264</v>
      </c>
      <c r="G31" s="64">
        <f t="shared" si="1"/>
        <v>1.3181953661095965E-3</v>
      </c>
    </row>
    <row r="32" spans="1:7">
      <c r="A32" s="254" t="s">
        <v>65</v>
      </c>
      <c r="B32" s="254"/>
      <c r="C32" s="65"/>
      <c r="D32" s="66"/>
      <c r="E32" s="66"/>
      <c r="F32" s="64"/>
      <c r="G32" s="64"/>
    </row>
    <row r="33" spans="1:7" ht="24.75" customHeight="1">
      <c r="A33" s="254" t="s">
        <v>73</v>
      </c>
      <c r="B33" s="254"/>
      <c r="C33" s="65" t="s">
        <v>105</v>
      </c>
      <c r="D33" s="117"/>
      <c r="E33" s="117"/>
      <c r="F33" s="64" t="e">
        <f t="shared" si="0"/>
        <v>#DIV/0!</v>
      </c>
      <c r="G33" s="64">
        <f t="shared" si="1"/>
        <v>0</v>
      </c>
    </row>
    <row r="34" spans="1:7" ht="37.5" customHeight="1">
      <c r="A34" s="254" t="s">
        <v>74</v>
      </c>
      <c r="B34" s="254"/>
      <c r="C34" s="65" t="s">
        <v>106</v>
      </c>
      <c r="D34" s="117"/>
      <c r="E34" s="117"/>
      <c r="F34" s="64" t="e">
        <f t="shared" si="0"/>
        <v>#DIV/0!</v>
      </c>
      <c r="G34" s="64">
        <f t="shared" si="1"/>
        <v>0</v>
      </c>
    </row>
    <row r="35" spans="1:7" ht="38.25" customHeight="1">
      <c r="A35" s="254" t="s">
        <v>75</v>
      </c>
      <c r="B35" s="254"/>
      <c r="C35" s="65" t="s">
        <v>107</v>
      </c>
      <c r="D35" s="117"/>
      <c r="E35" s="117"/>
      <c r="F35" s="64" t="e">
        <f t="shared" si="0"/>
        <v>#DIV/0!</v>
      </c>
      <c r="G35" s="64">
        <f t="shared" si="1"/>
        <v>0</v>
      </c>
    </row>
    <row r="36" spans="1:7" ht="15" customHeight="1">
      <c r="A36" s="254" t="s">
        <v>76</v>
      </c>
      <c r="B36" s="254"/>
      <c r="C36" s="65" t="s">
        <v>108</v>
      </c>
      <c r="D36" s="117"/>
      <c r="E36" s="117"/>
      <c r="F36" s="64" t="e">
        <f t="shared" si="0"/>
        <v>#DIV/0!</v>
      </c>
      <c r="G36" s="64">
        <f t="shared" si="1"/>
        <v>0</v>
      </c>
    </row>
    <row r="37" spans="1:7" ht="39.75" customHeight="1">
      <c r="A37" s="254" t="s">
        <v>77</v>
      </c>
      <c r="B37" s="254"/>
      <c r="C37" s="65" t="s">
        <v>109</v>
      </c>
      <c r="D37" s="117"/>
      <c r="E37" s="117"/>
      <c r="F37" s="64" t="e">
        <f t="shared" si="0"/>
        <v>#DIV/0!</v>
      </c>
      <c r="G37" s="64">
        <f t="shared" si="1"/>
        <v>0</v>
      </c>
    </row>
    <row r="38" spans="1:7" ht="24.75" customHeight="1">
      <c r="A38" s="254" t="s">
        <v>78</v>
      </c>
      <c r="B38" s="254"/>
      <c r="C38" s="65" t="s">
        <v>110</v>
      </c>
      <c r="D38" s="117">
        <v>80835.78</v>
      </c>
      <c r="E38" s="117">
        <v>46668.35</v>
      </c>
      <c r="F38" s="64">
        <f t="shared" si="0"/>
        <v>1.7321328052095264</v>
      </c>
      <c r="G38" s="64">
        <f t="shared" si="1"/>
        <v>1.3181953661095965E-3</v>
      </c>
    </row>
    <row r="39" spans="1:7" ht="39.75" customHeight="1">
      <c r="A39" s="254" t="s">
        <v>79</v>
      </c>
      <c r="B39" s="254"/>
      <c r="C39" s="65" t="s">
        <v>111</v>
      </c>
      <c r="D39" s="117"/>
      <c r="E39" s="117"/>
      <c r="F39" s="64" t="e">
        <f t="shared" si="0"/>
        <v>#DIV/0!</v>
      </c>
      <c r="G39" s="64">
        <f t="shared" si="1"/>
        <v>0</v>
      </c>
    </row>
    <row r="40" spans="1:7">
      <c r="A40" s="252" t="s">
        <v>80</v>
      </c>
      <c r="B40" s="252"/>
      <c r="C40" s="65" t="s">
        <v>112</v>
      </c>
      <c r="D40" s="66">
        <f>SUM(D41:D48)</f>
        <v>0</v>
      </c>
      <c r="E40" s="66">
        <f>SUM(E41:E48)</f>
        <v>11251.27</v>
      </c>
      <c r="F40" s="64">
        <f t="shared" si="0"/>
        <v>0</v>
      </c>
      <c r="G40" s="64">
        <f t="shared" si="1"/>
        <v>0</v>
      </c>
    </row>
    <row r="41" spans="1:7" ht="23.25" customHeight="1">
      <c r="A41" s="254" t="s">
        <v>81</v>
      </c>
      <c r="B41" s="254"/>
      <c r="C41" s="65" t="s">
        <v>113</v>
      </c>
      <c r="D41" s="117"/>
      <c r="E41" s="117">
        <v>11251.27</v>
      </c>
      <c r="F41" s="64">
        <f t="shared" si="0"/>
        <v>0</v>
      </c>
      <c r="G41" s="64">
        <f t="shared" si="1"/>
        <v>0</v>
      </c>
    </row>
    <row r="42" spans="1:7" ht="25.5" customHeight="1">
      <c r="A42" s="254" t="s">
        <v>82</v>
      </c>
      <c r="B42" s="254"/>
      <c r="C42" s="65" t="s">
        <v>114</v>
      </c>
      <c r="D42" s="117"/>
      <c r="E42" s="117"/>
      <c r="F42" s="64" t="e">
        <f t="shared" si="0"/>
        <v>#DIV/0!</v>
      </c>
      <c r="G42" s="64">
        <f t="shared" si="1"/>
        <v>0</v>
      </c>
    </row>
    <row r="43" spans="1:7" ht="15" customHeight="1">
      <c r="A43" s="254" t="s">
        <v>83</v>
      </c>
      <c r="B43" s="254"/>
      <c r="C43" s="65" t="s">
        <v>115</v>
      </c>
      <c r="D43" s="117"/>
      <c r="E43" s="117"/>
      <c r="F43" s="64" t="e">
        <f t="shared" si="0"/>
        <v>#DIV/0!</v>
      </c>
      <c r="G43" s="64">
        <f t="shared" si="1"/>
        <v>0</v>
      </c>
    </row>
    <row r="44" spans="1:7" ht="15" customHeight="1">
      <c r="A44" s="254" t="s">
        <v>84</v>
      </c>
      <c r="B44" s="254"/>
      <c r="C44" s="65" t="s">
        <v>116</v>
      </c>
      <c r="D44" s="117"/>
      <c r="E44" s="117"/>
      <c r="F44" s="64" t="e">
        <f t="shared" si="0"/>
        <v>#DIV/0!</v>
      </c>
      <c r="G44" s="64">
        <f t="shared" si="1"/>
        <v>0</v>
      </c>
    </row>
    <row r="45" spans="1:7">
      <c r="A45" s="254" t="s">
        <v>85</v>
      </c>
      <c r="B45" s="254"/>
      <c r="C45" s="65" t="s">
        <v>117</v>
      </c>
      <c r="D45" s="117"/>
      <c r="E45" s="117"/>
      <c r="F45" s="64" t="e">
        <f t="shared" si="0"/>
        <v>#DIV/0!</v>
      </c>
      <c r="G45" s="64">
        <f t="shared" si="1"/>
        <v>0</v>
      </c>
    </row>
    <row r="46" spans="1:7">
      <c r="A46" s="254" t="s">
        <v>86</v>
      </c>
      <c r="B46" s="254"/>
      <c r="C46" s="65" t="s">
        <v>118</v>
      </c>
      <c r="D46" s="117"/>
      <c r="E46" s="117"/>
      <c r="F46" s="64" t="e">
        <f t="shared" si="0"/>
        <v>#DIV/0!</v>
      </c>
      <c r="G46" s="64">
        <f t="shared" si="1"/>
        <v>0</v>
      </c>
    </row>
    <row r="47" spans="1:7" ht="36" customHeight="1">
      <c r="A47" s="254" t="s">
        <v>87</v>
      </c>
      <c r="B47" s="254"/>
      <c r="C47" s="65" t="s">
        <v>119</v>
      </c>
      <c r="D47" s="117"/>
      <c r="E47" s="117"/>
      <c r="F47" s="64" t="e">
        <f t="shared" si="0"/>
        <v>#DIV/0!</v>
      </c>
      <c r="G47" s="64">
        <f t="shared" si="1"/>
        <v>0</v>
      </c>
    </row>
    <row r="48" spans="1:7" ht="24.75" customHeight="1">
      <c r="A48" s="254" t="s">
        <v>88</v>
      </c>
      <c r="B48" s="254"/>
      <c r="C48" s="65" t="s">
        <v>120</v>
      </c>
      <c r="D48" s="117"/>
      <c r="E48" s="117"/>
      <c r="F48" s="64" t="e">
        <f t="shared" si="0"/>
        <v>#DIV/0!</v>
      </c>
      <c r="G48" s="64">
        <f t="shared" si="1"/>
        <v>0</v>
      </c>
    </row>
    <row r="49" spans="1:7">
      <c r="A49" s="252" t="s">
        <v>89</v>
      </c>
      <c r="B49" s="252"/>
      <c r="C49" s="65">
        <v>1000</v>
      </c>
      <c r="D49" s="117"/>
      <c r="E49" s="117"/>
      <c r="F49" s="64" t="e">
        <f t="shared" si="0"/>
        <v>#DIV/0!</v>
      </c>
      <c r="G49" s="64">
        <f t="shared" ref="G49:G51" si="2">D49/$D$52</f>
        <v>0</v>
      </c>
    </row>
    <row r="50" spans="1:7">
      <c r="A50" s="252" t="s">
        <v>90</v>
      </c>
      <c r="B50" s="252"/>
      <c r="C50" s="65">
        <v>1100</v>
      </c>
      <c r="D50" s="117"/>
      <c r="E50" s="117"/>
      <c r="F50" s="64" t="e">
        <f t="shared" si="0"/>
        <v>#DIV/0!</v>
      </c>
      <c r="G50" s="64">
        <f t="shared" si="2"/>
        <v>0</v>
      </c>
    </row>
    <row r="51" spans="1:7">
      <c r="A51" s="252" t="s">
        <v>91</v>
      </c>
      <c r="B51" s="252"/>
      <c r="C51" s="65">
        <v>1200</v>
      </c>
      <c r="D51" s="117"/>
      <c r="E51" s="117"/>
      <c r="F51" s="64" t="e">
        <f t="shared" si="0"/>
        <v>#DIV/0!</v>
      </c>
      <c r="G51" s="64">
        <f t="shared" si="2"/>
        <v>0</v>
      </c>
    </row>
    <row r="52" spans="1:7">
      <c r="B52" s="22" t="s">
        <v>92</v>
      </c>
      <c r="C52" s="23">
        <v>9000</v>
      </c>
      <c r="D52" s="24">
        <f>D19+D20+D21+D22+D23+D27+D30+D31+D40+D49+D50+D51</f>
        <v>61323064.909999996</v>
      </c>
      <c r="E52" s="24">
        <f>E19+E20+E21+E22+E23+E27+E30+E31+E40+E49+E50+E51</f>
        <v>55034544.620000005</v>
      </c>
      <c r="F52" s="25" t="s">
        <v>93</v>
      </c>
      <c r="G52" s="26">
        <f>G19+G20+G21+G22+G23+G27+G30+G31+G40+G49+G50+G51</f>
        <v>0.99999999999999989</v>
      </c>
    </row>
  </sheetData>
  <mergeCells count="47">
    <mergeCell ref="A47:B47"/>
    <mergeCell ref="A48:B48"/>
    <mergeCell ref="A49:B49"/>
    <mergeCell ref="A50:B50"/>
    <mergeCell ref="A51:B51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8:B18"/>
    <mergeCell ref="A19:B19"/>
    <mergeCell ref="B8:E8"/>
    <mergeCell ref="B9:E9"/>
    <mergeCell ref="B10:E10"/>
    <mergeCell ref="A4:G4"/>
    <mergeCell ref="B6:D6"/>
    <mergeCell ref="E1:G1"/>
    <mergeCell ref="E2:G2"/>
    <mergeCell ref="C16:C17"/>
    <mergeCell ref="D16:E16"/>
    <mergeCell ref="F16:F17"/>
    <mergeCell ref="G16:G17"/>
    <mergeCell ref="A14:G14"/>
    <mergeCell ref="A16:B17"/>
  </mergeCells>
  <pageMargins left="0.78740157480314965" right="0.39370078740157483" top="0.98425196850393704" bottom="0.59055118110236227" header="0.31496062992125984" footer="0.31496062992125984"/>
  <pageSetup paperSize="9" scale="6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zoomScaleNormal="100" workbookViewId="0">
      <selection activeCell="H14" sqref="H14"/>
    </sheetView>
  </sheetViews>
  <sheetFormatPr defaultRowHeight="15"/>
  <cols>
    <col min="1" max="1" width="61.42578125" style="78" customWidth="1"/>
    <col min="2" max="2" width="6.85546875" style="78" customWidth="1"/>
    <col min="3" max="3" width="12.42578125" style="78" customWidth="1"/>
    <col min="4" max="4" width="10.42578125" style="78" customWidth="1"/>
    <col min="5" max="5" width="10" style="78" customWidth="1"/>
    <col min="6" max="6" width="9.140625" style="78"/>
    <col min="7" max="7" width="10.28515625" style="78" customWidth="1"/>
    <col min="8" max="9" width="11" style="78" customWidth="1"/>
    <col min="10" max="11" width="9.140625" style="78"/>
    <col min="12" max="12" width="11" style="78" customWidth="1"/>
    <col min="13" max="14" width="9.140625" style="78"/>
    <col min="15" max="15" width="10" style="78" customWidth="1"/>
    <col min="16" max="16384" width="9.140625" style="78"/>
  </cols>
  <sheetData>
    <row r="1" spans="1:15" ht="15.75">
      <c r="A1" s="336" t="s">
        <v>609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>
      <c r="A2" s="88"/>
    </row>
    <row r="3" spans="1:15">
      <c r="A3" s="295" t="s">
        <v>55</v>
      </c>
      <c r="B3" s="295" t="s">
        <v>56</v>
      </c>
      <c r="C3" s="295" t="s">
        <v>610</v>
      </c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15" customHeight="1">
      <c r="A4" s="295"/>
      <c r="B4" s="295"/>
      <c r="C4" s="296" t="s">
        <v>611</v>
      </c>
      <c r="D4" s="295" t="s">
        <v>65</v>
      </c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5" ht="27" customHeight="1">
      <c r="A5" s="295"/>
      <c r="B5" s="295"/>
      <c r="C5" s="299"/>
      <c r="D5" s="295" t="s">
        <v>612</v>
      </c>
      <c r="E5" s="295"/>
      <c r="F5" s="295"/>
      <c r="G5" s="295"/>
      <c r="H5" s="295"/>
      <c r="I5" s="295"/>
      <c r="J5" s="295" t="s">
        <v>613</v>
      </c>
      <c r="K5" s="295"/>
      <c r="L5" s="295" t="s">
        <v>534</v>
      </c>
      <c r="M5" s="295"/>
      <c r="N5" s="295"/>
      <c r="O5" s="295" t="s">
        <v>614</v>
      </c>
    </row>
    <row r="6" spans="1:15" ht="69" customHeight="1">
      <c r="A6" s="295"/>
      <c r="B6" s="295"/>
      <c r="C6" s="299"/>
      <c r="D6" s="84" t="s">
        <v>615</v>
      </c>
      <c r="E6" s="84" t="s">
        <v>616</v>
      </c>
      <c r="F6" s="107" t="s">
        <v>617</v>
      </c>
      <c r="G6" s="84" t="s">
        <v>539</v>
      </c>
      <c r="H6" s="107" t="s">
        <v>618</v>
      </c>
      <c r="I6" s="84" t="s">
        <v>619</v>
      </c>
      <c r="J6" s="84" t="s">
        <v>620</v>
      </c>
      <c r="K6" s="84" t="s">
        <v>613</v>
      </c>
      <c r="L6" s="84" t="s">
        <v>621</v>
      </c>
      <c r="M6" s="84" t="s">
        <v>622</v>
      </c>
      <c r="N6" s="84" t="s">
        <v>623</v>
      </c>
      <c r="O6" s="295"/>
    </row>
    <row r="7" spans="1:15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</row>
    <row r="8" spans="1:15">
      <c r="A8" s="96" t="s">
        <v>549</v>
      </c>
      <c r="B8" s="84">
        <v>1000</v>
      </c>
      <c r="C8" s="90">
        <f>C9+C19+C20+C21+C22+C23+C24+C25+C26</f>
        <v>849462.01</v>
      </c>
      <c r="D8" s="90">
        <f t="shared" ref="D8:O8" si="0">D9+D19+D20+D21+D22+D23+D24+D25+D26</f>
        <v>245003.16</v>
      </c>
      <c r="E8" s="90">
        <f t="shared" si="0"/>
        <v>23600</v>
      </c>
      <c r="F8" s="90">
        <f t="shared" si="0"/>
        <v>6231.2</v>
      </c>
      <c r="G8" s="90">
        <f t="shared" si="0"/>
        <v>0</v>
      </c>
      <c r="H8" s="90">
        <f t="shared" si="0"/>
        <v>79730</v>
      </c>
      <c r="I8" s="90">
        <f t="shared" si="0"/>
        <v>0</v>
      </c>
      <c r="J8" s="90">
        <f t="shared" si="0"/>
        <v>0</v>
      </c>
      <c r="K8" s="90">
        <f t="shared" si="0"/>
        <v>0</v>
      </c>
      <c r="L8" s="90">
        <f t="shared" si="0"/>
        <v>491693.65</v>
      </c>
      <c r="M8" s="90">
        <f t="shared" si="0"/>
        <v>0</v>
      </c>
      <c r="N8" s="90">
        <f t="shared" si="0"/>
        <v>0</v>
      </c>
      <c r="O8" s="90">
        <f t="shared" si="0"/>
        <v>3204</v>
      </c>
    </row>
    <row r="9" spans="1:15" ht="25.5">
      <c r="A9" s="96" t="s">
        <v>550</v>
      </c>
      <c r="B9" s="84">
        <v>1100</v>
      </c>
      <c r="C9" s="90">
        <f>SUM(D9:O9)</f>
        <v>849462.01</v>
      </c>
      <c r="D9" s="90">
        <f>SUM(D11:D18)</f>
        <v>245003.16</v>
      </c>
      <c r="E9" s="90">
        <f t="shared" ref="E9:O9" si="1">SUM(E11:E18)</f>
        <v>23600</v>
      </c>
      <c r="F9" s="90">
        <f t="shared" si="1"/>
        <v>6231.2</v>
      </c>
      <c r="G9" s="90">
        <f t="shared" si="1"/>
        <v>0</v>
      </c>
      <c r="H9" s="90">
        <f t="shared" si="1"/>
        <v>79730</v>
      </c>
      <c r="I9" s="90">
        <f t="shared" si="1"/>
        <v>0</v>
      </c>
      <c r="J9" s="90">
        <f t="shared" si="1"/>
        <v>0</v>
      </c>
      <c r="K9" s="90">
        <f t="shared" si="1"/>
        <v>0</v>
      </c>
      <c r="L9" s="90">
        <f t="shared" si="1"/>
        <v>491693.65</v>
      </c>
      <c r="M9" s="90">
        <f t="shared" si="1"/>
        <v>0</v>
      </c>
      <c r="N9" s="90">
        <f t="shared" si="1"/>
        <v>0</v>
      </c>
      <c r="O9" s="90">
        <f t="shared" si="1"/>
        <v>3204</v>
      </c>
    </row>
    <row r="10" spans="1:15" ht="15.75">
      <c r="A10" s="96" t="s">
        <v>551</v>
      </c>
      <c r="B10" s="85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1:15" ht="25.5">
      <c r="A11" s="96" t="s">
        <v>552</v>
      </c>
      <c r="B11" s="84">
        <v>1101</v>
      </c>
      <c r="C11" s="90">
        <f t="shared" ref="C11:C53" si="2">SUM(D11:O11)</f>
        <v>0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25.5">
      <c r="A12" s="96" t="s">
        <v>553</v>
      </c>
      <c r="B12" s="84">
        <v>1102</v>
      </c>
      <c r="C12" s="90">
        <f t="shared" si="2"/>
        <v>849462.01</v>
      </c>
      <c r="D12" s="102">
        <v>245003.16</v>
      </c>
      <c r="E12" s="102">
        <v>23600</v>
      </c>
      <c r="F12" s="102">
        <v>6231.2</v>
      </c>
      <c r="G12" s="102">
        <v>0</v>
      </c>
      <c r="H12" s="102">
        <v>79730</v>
      </c>
      <c r="I12" s="102">
        <v>0</v>
      </c>
      <c r="J12" s="102">
        <v>0</v>
      </c>
      <c r="K12" s="102">
        <v>0</v>
      </c>
      <c r="L12" s="102">
        <v>491693.65</v>
      </c>
      <c r="M12" s="102">
        <v>0</v>
      </c>
      <c r="N12" s="102">
        <v>0</v>
      </c>
      <c r="O12" s="175">
        <v>3204</v>
      </c>
    </row>
    <row r="13" spans="1:15" ht="25.5">
      <c r="A13" s="96" t="s">
        <v>596</v>
      </c>
      <c r="B13" s="84">
        <v>1103</v>
      </c>
      <c r="C13" s="90">
        <f t="shared" si="2"/>
        <v>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25.5">
      <c r="A14" s="96" t="s">
        <v>555</v>
      </c>
      <c r="B14" s="84">
        <v>1104</v>
      </c>
      <c r="C14" s="90">
        <f t="shared" si="2"/>
        <v>0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25.5">
      <c r="A15" s="96" t="s">
        <v>556</v>
      </c>
      <c r="B15" s="84">
        <v>1105</v>
      </c>
      <c r="C15" s="90">
        <f t="shared" si="2"/>
        <v>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ht="25.5">
      <c r="A16" s="96" t="s">
        <v>557</v>
      </c>
      <c r="B16" s="84">
        <v>1106</v>
      </c>
      <c r="C16" s="90">
        <f t="shared" si="2"/>
        <v>0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5" ht="25.5">
      <c r="A17" s="96" t="s">
        <v>558</v>
      </c>
      <c r="B17" s="84">
        <v>1107</v>
      </c>
      <c r="C17" s="90">
        <f t="shared" si="2"/>
        <v>0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>
      <c r="A18" s="96" t="s">
        <v>559</v>
      </c>
      <c r="B18" s="84">
        <v>1108</v>
      </c>
      <c r="C18" s="90">
        <f t="shared" si="2"/>
        <v>0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5">
      <c r="A19" s="96" t="s">
        <v>560</v>
      </c>
      <c r="B19" s="84">
        <v>1200</v>
      </c>
      <c r="C19" s="90">
        <f t="shared" si="2"/>
        <v>0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>
      <c r="A20" s="96" t="s">
        <v>561</v>
      </c>
      <c r="B20" s="84">
        <v>1300</v>
      </c>
      <c r="C20" s="90">
        <f t="shared" si="2"/>
        <v>0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15" ht="51">
      <c r="A21" s="96" t="s">
        <v>562</v>
      </c>
      <c r="B21" s="84">
        <v>1400</v>
      </c>
      <c r="C21" s="90">
        <f t="shared" si="2"/>
        <v>0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>
      <c r="A22" s="96" t="s">
        <v>563</v>
      </c>
      <c r="B22" s="84">
        <v>1500</v>
      </c>
      <c r="C22" s="90">
        <f t="shared" si="2"/>
        <v>0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>
      <c r="A23" s="96" t="s">
        <v>564</v>
      </c>
      <c r="B23" s="84">
        <v>1600</v>
      </c>
      <c r="C23" s="90">
        <f t="shared" si="2"/>
        <v>0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pans="1:15">
      <c r="A24" s="96" t="s">
        <v>565</v>
      </c>
      <c r="B24" s="84">
        <v>1700</v>
      </c>
      <c r="C24" s="90">
        <f t="shared" si="2"/>
        <v>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</row>
    <row r="25" spans="1:15" ht="25.5">
      <c r="A25" s="96" t="s">
        <v>566</v>
      </c>
      <c r="B25" s="84">
        <v>1800</v>
      </c>
      <c r="C25" s="90">
        <f t="shared" si="2"/>
        <v>0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</row>
    <row r="26" spans="1:15">
      <c r="A26" s="96" t="s">
        <v>567</v>
      </c>
      <c r="B26" s="84">
        <v>1900</v>
      </c>
      <c r="C26" s="90">
        <f t="shared" si="2"/>
        <v>0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</row>
    <row r="27" spans="1:15">
      <c r="A27" s="96" t="s">
        <v>568</v>
      </c>
      <c r="B27" s="84">
        <v>2000</v>
      </c>
      <c r="C27" s="90">
        <f t="shared" si="2"/>
        <v>0</v>
      </c>
      <c r="D27" s="90">
        <f>D28+D35</f>
        <v>0</v>
      </c>
      <c r="E27" s="90">
        <f t="shared" ref="E27:O27" si="3">E28+E35</f>
        <v>0</v>
      </c>
      <c r="F27" s="90">
        <f t="shared" si="3"/>
        <v>0</v>
      </c>
      <c r="G27" s="90">
        <f t="shared" si="3"/>
        <v>0</v>
      </c>
      <c r="H27" s="90">
        <f t="shared" si="3"/>
        <v>0</v>
      </c>
      <c r="I27" s="90">
        <f t="shared" si="3"/>
        <v>0</v>
      </c>
      <c r="J27" s="90">
        <f t="shared" si="3"/>
        <v>0</v>
      </c>
      <c r="K27" s="90">
        <f t="shared" si="3"/>
        <v>0</v>
      </c>
      <c r="L27" s="90">
        <f t="shared" si="3"/>
        <v>0</v>
      </c>
      <c r="M27" s="90">
        <f t="shared" si="3"/>
        <v>0</v>
      </c>
      <c r="N27" s="90">
        <f t="shared" si="3"/>
        <v>0</v>
      </c>
      <c r="O27" s="90">
        <f t="shared" si="3"/>
        <v>0</v>
      </c>
    </row>
    <row r="28" spans="1:15">
      <c r="A28" s="96" t="s">
        <v>569</v>
      </c>
      <c r="B28" s="84">
        <v>2100</v>
      </c>
      <c r="C28" s="90">
        <f t="shared" si="2"/>
        <v>0</v>
      </c>
      <c r="D28" s="90">
        <f>SUM(D30:D34)</f>
        <v>0</v>
      </c>
      <c r="E28" s="90">
        <f t="shared" ref="E28:O28" si="4">SUM(E30:E34)</f>
        <v>0</v>
      </c>
      <c r="F28" s="90">
        <f t="shared" si="4"/>
        <v>0</v>
      </c>
      <c r="G28" s="90">
        <f t="shared" si="4"/>
        <v>0</v>
      </c>
      <c r="H28" s="90">
        <f t="shared" si="4"/>
        <v>0</v>
      </c>
      <c r="I28" s="90">
        <f t="shared" si="4"/>
        <v>0</v>
      </c>
      <c r="J28" s="90">
        <f t="shared" si="4"/>
        <v>0</v>
      </c>
      <c r="K28" s="90">
        <f t="shared" si="4"/>
        <v>0</v>
      </c>
      <c r="L28" s="90">
        <f t="shared" si="4"/>
        <v>0</v>
      </c>
      <c r="M28" s="90">
        <f t="shared" si="4"/>
        <v>0</v>
      </c>
      <c r="N28" s="90">
        <f t="shared" si="4"/>
        <v>0</v>
      </c>
      <c r="O28" s="90">
        <f t="shared" si="4"/>
        <v>0</v>
      </c>
    </row>
    <row r="29" spans="1:15" ht="15.75">
      <c r="A29" s="96" t="s">
        <v>551</v>
      </c>
      <c r="B29" s="85"/>
      <c r="C29" s="90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1:15">
      <c r="A30" s="96" t="s">
        <v>570</v>
      </c>
      <c r="B30" s="84">
        <v>2101</v>
      </c>
      <c r="C30" s="90">
        <f t="shared" si="2"/>
        <v>0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pans="1:15">
      <c r="A31" s="96" t="s">
        <v>571</v>
      </c>
      <c r="B31" s="84">
        <v>2102</v>
      </c>
      <c r="C31" s="90">
        <f t="shared" si="2"/>
        <v>0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>
      <c r="A32" s="96" t="s">
        <v>572</v>
      </c>
      <c r="B32" s="84">
        <v>2103</v>
      </c>
      <c r="C32" s="90">
        <f t="shared" si="2"/>
        <v>0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>
      <c r="A33" s="96" t="s">
        <v>573</v>
      </c>
      <c r="B33" s="84">
        <v>2104</v>
      </c>
      <c r="C33" s="90">
        <f t="shared" si="2"/>
        <v>0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</row>
    <row r="34" spans="1:15">
      <c r="A34" s="96" t="s">
        <v>574</v>
      </c>
      <c r="B34" s="84">
        <v>2105</v>
      </c>
      <c r="C34" s="90">
        <f t="shared" si="2"/>
        <v>0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</row>
    <row r="35" spans="1:15">
      <c r="A35" s="96" t="s">
        <v>575</v>
      </c>
      <c r="B35" s="84">
        <v>2200</v>
      </c>
      <c r="C35" s="90">
        <f t="shared" si="2"/>
        <v>0</v>
      </c>
      <c r="D35" s="90">
        <f>SUM(D37:D42)</f>
        <v>0</v>
      </c>
      <c r="E35" s="90">
        <f t="shared" ref="E35:O35" si="5">SUM(E37:E42)</f>
        <v>0</v>
      </c>
      <c r="F35" s="90">
        <f t="shared" si="5"/>
        <v>0</v>
      </c>
      <c r="G35" s="90">
        <f t="shared" si="5"/>
        <v>0</v>
      </c>
      <c r="H35" s="90">
        <f t="shared" si="5"/>
        <v>0</v>
      </c>
      <c r="I35" s="90">
        <f t="shared" si="5"/>
        <v>0</v>
      </c>
      <c r="J35" s="90">
        <f t="shared" si="5"/>
        <v>0</v>
      </c>
      <c r="K35" s="90">
        <f t="shared" si="5"/>
        <v>0</v>
      </c>
      <c r="L35" s="90">
        <f t="shared" si="5"/>
        <v>0</v>
      </c>
      <c r="M35" s="90">
        <f t="shared" si="5"/>
        <v>0</v>
      </c>
      <c r="N35" s="90">
        <f t="shared" si="5"/>
        <v>0</v>
      </c>
      <c r="O35" s="90">
        <f t="shared" si="5"/>
        <v>0</v>
      </c>
    </row>
    <row r="36" spans="1:15" ht="15.75">
      <c r="A36" s="96" t="s">
        <v>551</v>
      </c>
      <c r="B36" s="85"/>
      <c r="C36" s="90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</row>
    <row r="37" spans="1:15">
      <c r="A37" s="96" t="s">
        <v>576</v>
      </c>
      <c r="B37" s="84">
        <v>2201</v>
      </c>
      <c r="C37" s="90">
        <f t="shared" si="2"/>
        <v>0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</row>
    <row r="38" spans="1:15">
      <c r="A38" s="96" t="s">
        <v>577</v>
      </c>
      <c r="B38" s="84">
        <v>2202</v>
      </c>
      <c r="C38" s="90">
        <f t="shared" si="2"/>
        <v>0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</row>
    <row r="39" spans="1:15">
      <c r="A39" s="96" t="s">
        <v>578</v>
      </c>
      <c r="B39" s="84">
        <v>2203</v>
      </c>
      <c r="C39" s="90">
        <f t="shared" si="2"/>
        <v>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</row>
    <row r="40" spans="1:15">
      <c r="A40" s="96" t="s">
        <v>579</v>
      </c>
      <c r="B40" s="84">
        <v>2204</v>
      </c>
      <c r="C40" s="90">
        <f t="shared" si="2"/>
        <v>0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  <row r="41" spans="1:15">
      <c r="A41" s="96" t="s">
        <v>580</v>
      </c>
      <c r="B41" s="84">
        <v>2205</v>
      </c>
      <c r="C41" s="90">
        <f t="shared" si="2"/>
        <v>0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</row>
    <row r="42" spans="1:15">
      <c r="A42" s="96" t="s">
        <v>598</v>
      </c>
      <c r="B42" s="84">
        <v>2206</v>
      </c>
      <c r="C42" s="90">
        <f t="shared" si="2"/>
        <v>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</row>
    <row r="43" spans="1:15">
      <c r="A43" s="96" t="s">
        <v>582</v>
      </c>
      <c r="B43" s="84">
        <v>3000</v>
      </c>
      <c r="C43" s="90">
        <f t="shared" si="2"/>
        <v>0</v>
      </c>
      <c r="D43" s="90">
        <f>D44+D45+D46+D47+D48+D49+D50+D51+D52</f>
        <v>0</v>
      </c>
      <c r="E43" s="90">
        <f t="shared" ref="E43:O43" si="6">E44+E45+E46+E47+E48+E49+E50+E51+E52</f>
        <v>0</v>
      </c>
      <c r="F43" s="90">
        <f t="shared" si="6"/>
        <v>0</v>
      </c>
      <c r="G43" s="90">
        <f t="shared" si="6"/>
        <v>0</v>
      </c>
      <c r="H43" s="90">
        <f t="shared" si="6"/>
        <v>0</v>
      </c>
      <c r="I43" s="90">
        <f t="shared" si="6"/>
        <v>0</v>
      </c>
      <c r="J43" s="90">
        <f t="shared" si="6"/>
        <v>0</v>
      </c>
      <c r="K43" s="90">
        <f t="shared" si="6"/>
        <v>0</v>
      </c>
      <c r="L43" s="90">
        <f t="shared" si="6"/>
        <v>0</v>
      </c>
      <c r="M43" s="90">
        <f t="shared" si="6"/>
        <v>0</v>
      </c>
      <c r="N43" s="90">
        <f t="shared" si="6"/>
        <v>0</v>
      </c>
      <c r="O43" s="90">
        <f t="shared" si="6"/>
        <v>0</v>
      </c>
    </row>
    <row r="44" spans="1:15">
      <c r="A44" s="96" t="s">
        <v>583</v>
      </c>
      <c r="B44" s="84">
        <v>3100</v>
      </c>
      <c r="C44" s="90">
        <f t="shared" si="2"/>
        <v>0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1:15">
      <c r="A45" s="96" t="s">
        <v>584</v>
      </c>
      <c r="B45" s="84">
        <v>3200</v>
      </c>
      <c r="C45" s="90">
        <f t="shared" si="2"/>
        <v>0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15">
      <c r="A46" s="96" t="s">
        <v>585</v>
      </c>
      <c r="B46" s="84">
        <v>3300</v>
      </c>
      <c r="C46" s="90">
        <f t="shared" si="2"/>
        <v>0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</row>
    <row r="47" spans="1:15">
      <c r="A47" s="96" t="s">
        <v>586</v>
      </c>
      <c r="B47" s="84">
        <v>3400</v>
      </c>
      <c r="C47" s="90">
        <f t="shared" si="2"/>
        <v>0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1:15">
      <c r="A48" s="96" t="s">
        <v>587</v>
      </c>
      <c r="B48" s="84">
        <v>3500</v>
      </c>
      <c r="C48" s="90">
        <f t="shared" si="2"/>
        <v>0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pans="1:15">
      <c r="A49" s="96" t="s">
        <v>588</v>
      </c>
      <c r="B49" s="84">
        <v>3600</v>
      </c>
      <c r="C49" s="90">
        <f t="shared" si="2"/>
        <v>0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</row>
    <row r="50" spans="1:15">
      <c r="A50" s="96" t="s">
        <v>589</v>
      </c>
      <c r="B50" s="84">
        <v>3700</v>
      </c>
      <c r="C50" s="90">
        <f t="shared" si="2"/>
        <v>0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pans="1:15">
      <c r="A51" s="96" t="s">
        <v>590</v>
      </c>
      <c r="B51" s="84">
        <v>3800</v>
      </c>
      <c r="C51" s="90">
        <f t="shared" si="2"/>
        <v>0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</row>
    <row r="52" spans="1:15" ht="28.5" customHeight="1">
      <c r="A52" s="96" t="s">
        <v>591</v>
      </c>
      <c r="B52" s="84">
        <v>3900</v>
      </c>
      <c r="C52" s="90">
        <f t="shared" si="2"/>
        <v>0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5">
      <c r="A53" s="86" t="s">
        <v>92</v>
      </c>
      <c r="B53" s="84">
        <v>9000</v>
      </c>
      <c r="C53" s="90">
        <f t="shared" si="2"/>
        <v>849462.01</v>
      </c>
      <c r="D53" s="90">
        <f>D8+D27+D43</f>
        <v>245003.16</v>
      </c>
      <c r="E53" s="90">
        <f t="shared" ref="E53:O53" si="7">E8+E27+E43</f>
        <v>23600</v>
      </c>
      <c r="F53" s="90">
        <f t="shared" si="7"/>
        <v>6231.2</v>
      </c>
      <c r="G53" s="90">
        <f t="shared" si="7"/>
        <v>0</v>
      </c>
      <c r="H53" s="90">
        <f t="shared" si="7"/>
        <v>79730</v>
      </c>
      <c r="I53" s="90">
        <f t="shared" si="7"/>
        <v>0</v>
      </c>
      <c r="J53" s="90">
        <f t="shared" si="7"/>
        <v>0</v>
      </c>
      <c r="K53" s="90">
        <f t="shared" si="7"/>
        <v>0</v>
      </c>
      <c r="L53" s="90">
        <f t="shared" si="7"/>
        <v>491693.65</v>
      </c>
      <c r="M53" s="90">
        <f t="shared" si="7"/>
        <v>0</v>
      </c>
      <c r="N53" s="90">
        <f t="shared" si="7"/>
        <v>0</v>
      </c>
      <c r="O53" s="90">
        <f t="shared" si="7"/>
        <v>3204</v>
      </c>
    </row>
    <row r="54" spans="1:15">
      <c r="A54" s="79"/>
    </row>
    <row r="55" spans="1:15" s="74" customFormat="1" ht="15.75">
      <c r="A55" s="91" t="s">
        <v>165</v>
      </c>
    </row>
    <row r="56" spans="1:15" s="74" customFormat="1" ht="15.75">
      <c r="A56" s="91" t="s">
        <v>429</v>
      </c>
      <c r="B56" s="257" t="s">
        <v>663</v>
      </c>
      <c r="C56" s="257"/>
      <c r="E56" s="257"/>
      <c r="F56" s="257"/>
      <c r="H56" s="257" t="s">
        <v>664</v>
      </c>
      <c r="I56" s="257"/>
    </row>
    <row r="57" spans="1:15" s="74" customFormat="1">
      <c r="A57" s="79" t="s">
        <v>430</v>
      </c>
      <c r="B57" s="337" t="s">
        <v>431</v>
      </c>
      <c r="C57" s="337"/>
      <c r="D57" s="92"/>
      <c r="E57" s="255" t="s">
        <v>432</v>
      </c>
      <c r="F57" s="255"/>
      <c r="G57" s="92"/>
      <c r="H57" s="255" t="s">
        <v>433</v>
      </c>
      <c r="I57" s="255"/>
    </row>
    <row r="58" spans="1:15" s="74" customFormat="1">
      <c r="A58" s="79"/>
      <c r="B58" s="92"/>
      <c r="C58" s="92"/>
      <c r="D58" s="92"/>
      <c r="E58" s="92"/>
      <c r="F58" s="92"/>
      <c r="G58" s="92"/>
      <c r="H58" s="92"/>
      <c r="I58" s="92"/>
    </row>
    <row r="59" spans="1:15" s="74" customFormat="1" ht="15.75">
      <c r="A59" s="91" t="s">
        <v>434</v>
      </c>
      <c r="B59" s="257" t="s">
        <v>696</v>
      </c>
      <c r="C59" s="257"/>
      <c r="E59" s="257" t="s">
        <v>697</v>
      </c>
      <c r="F59" s="257"/>
      <c r="H59" s="257">
        <v>510058</v>
      </c>
      <c r="I59" s="257"/>
    </row>
    <row r="60" spans="1:15" s="74" customFormat="1">
      <c r="A60" s="79"/>
      <c r="B60" s="337" t="s">
        <v>431</v>
      </c>
      <c r="C60" s="337"/>
      <c r="D60" s="92"/>
      <c r="E60" s="255" t="s">
        <v>435</v>
      </c>
      <c r="F60" s="255"/>
      <c r="G60" s="92"/>
      <c r="H60" s="255" t="s">
        <v>436</v>
      </c>
      <c r="I60" s="255"/>
    </row>
    <row r="61" spans="1:15" s="74" customFormat="1" ht="15.75">
      <c r="A61" s="138" t="s">
        <v>720</v>
      </c>
    </row>
    <row r="62" spans="1:15">
      <c r="A62" s="88" t="s">
        <v>21</v>
      </c>
    </row>
    <row r="63" spans="1:15">
      <c r="A63" s="308" t="s">
        <v>624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</row>
    <row r="64" spans="1:15">
      <c r="A64" s="308" t="s">
        <v>625</v>
      </c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</row>
    <row r="65" spans="1:15">
      <c r="A65" s="308" t="s">
        <v>626</v>
      </c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</row>
  </sheetData>
  <mergeCells count="25">
    <mergeCell ref="A63:O63"/>
    <mergeCell ref="A64:O64"/>
    <mergeCell ref="A65:O65"/>
    <mergeCell ref="B59:C59"/>
    <mergeCell ref="E59:F59"/>
    <mergeCell ref="H59:I59"/>
    <mergeCell ref="B60:C60"/>
    <mergeCell ref="E60:F60"/>
    <mergeCell ref="H60:I60"/>
    <mergeCell ref="B56:C56"/>
    <mergeCell ref="E56:F56"/>
    <mergeCell ref="H56:I56"/>
    <mergeCell ref="B57:C57"/>
    <mergeCell ref="E57:F57"/>
    <mergeCell ref="H57:I57"/>
    <mergeCell ref="A1:O1"/>
    <mergeCell ref="A3:A6"/>
    <mergeCell ref="B3:B6"/>
    <mergeCell ref="C3:O3"/>
    <mergeCell ref="C4:C6"/>
    <mergeCell ref="D4:O4"/>
    <mergeCell ref="D5:I5"/>
    <mergeCell ref="J5:K5"/>
    <mergeCell ref="L5:N5"/>
    <mergeCell ref="O5:O6"/>
  </mergeCells>
  <pageMargins left="0.39370078740157483" right="0.39370078740157483" top="0.78740157480314965" bottom="0.59055118110236227" header="0.31496062992125984" footer="0.31496062992125984"/>
  <pageSetup paperSize="9" scale="69" fitToHeight="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C25" sqref="C25"/>
    </sheetView>
  </sheetViews>
  <sheetFormatPr defaultRowHeight="15"/>
  <cols>
    <col min="1" max="1" width="45.42578125" style="74" customWidth="1"/>
    <col min="2" max="2" width="14" style="74" customWidth="1"/>
    <col min="3" max="3" width="14.28515625" style="74" customWidth="1"/>
    <col min="4" max="6" width="9.140625" style="74"/>
    <col min="7" max="7" width="13.5703125" style="74" customWidth="1"/>
    <col min="8" max="8" width="12.7109375" style="74" customWidth="1"/>
    <col min="9" max="9" width="16" style="74" customWidth="1"/>
    <col min="10" max="16384" width="9.140625" style="74"/>
  </cols>
  <sheetData>
    <row r="1" spans="1:9">
      <c r="G1" s="287" t="s">
        <v>627</v>
      </c>
      <c r="H1" s="287"/>
      <c r="I1" s="287"/>
    </row>
    <row r="2" spans="1:9" ht="48.75" customHeight="1">
      <c r="D2" s="288" t="s">
        <v>50</v>
      </c>
      <c r="E2" s="288"/>
      <c r="F2" s="288"/>
      <c r="G2" s="288"/>
      <c r="H2" s="288"/>
      <c r="I2" s="288"/>
    </row>
    <row r="3" spans="1:9" ht="27" customHeight="1">
      <c r="A3" s="103"/>
    </row>
    <row r="4" spans="1:9" ht="16.5">
      <c r="A4" s="338" t="s">
        <v>628</v>
      </c>
      <c r="B4" s="338"/>
      <c r="C4" s="338"/>
      <c r="D4" s="338"/>
      <c r="E4" s="338"/>
      <c r="F4" s="338"/>
      <c r="G4" s="338"/>
      <c r="H4" s="338"/>
      <c r="I4" s="338"/>
    </row>
    <row r="5" spans="1:9">
      <c r="A5" s="79"/>
    </row>
    <row r="6" spans="1:9" ht="15.75">
      <c r="A6" s="290"/>
      <c r="B6" s="290"/>
      <c r="C6" s="290"/>
      <c r="I6" s="99" t="s">
        <v>7</v>
      </c>
    </row>
    <row r="7" spans="1:9" ht="15.75">
      <c r="A7" s="80"/>
      <c r="B7" s="291" t="s">
        <v>695</v>
      </c>
      <c r="C7" s="291"/>
      <c r="D7" s="291"/>
      <c r="E7" s="291"/>
      <c r="H7" s="82" t="s">
        <v>8</v>
      </c>
      <c r="I7" s="165"/>
    </row>
    <row r="8" spans="1:9" ht="15.75">
      <c r="A8" s="80"/>
      <c r="F8" s="293" t="s">
        <v>9</v>
      </c>
      <c r="G8" s="293"/>
      <c r="H8" s="294"/>
      <c r="I8" s="165"/>
    </row>
    <row r="9" spans="1:9" ht="15.75">
      <c r="A9" s="80"/>
      <c r="G9" s="80"/>
      <c r="H9" s="82" t="s">
        <v>10</v>
      </c>
      <c r="I9" s="165">
        <v>2128019707</v>
      </c>
    </row>
    <row r="10" spans="1:9" ht="78" customHeight="1">
      <c r="A10" s="80" t="s">
        <v>11</v>
      </c>
      <c r="B10" s="310" t="s">
        <v>716</v>
      </c>
      <c r="C10" s="310"/>
      <c r="D10" s="310"/>
      <c r="E10" s="310"/>
      <c r="F10" s="310"/>
      <c r="G10" s="310"/>
      <c r="H10" s="82" t="s">
        <v>12</v>
      </c>
      <c r="I10" s="165">
        <v>213001001</v>
      </c>
    </row>
    <row r="11" spans="1:9" ht="31.5">
      <c r="A11" s="80" t="s">
        <v>14</v>
      </c>
      <c r="B11" s="310" t="s">
        <v>715</v>
      </c>
      <c r="C11" s="310"/>
      <c r="D11" s="310"/>
      <c r="E11" s="310"/>
      <c r="F11" s="310"/>
      <c r="G11" s="310"/>
      <c r="H11" s="82" t="s">
        <v>189</v>
      </c>
      <c r="I11" s="165"/>
    </row>
    <row r="12" spans="1:9" ht="21" customHeight="1">
      <c r="A12" s="80" t="s">
        <v>15</v>
      </c>
      <c r="B12" s="310" t="s">
        <v>646</v>
      </c>
      <c r="C12" s="310"/>
      <c r="D12" s="310"/>
      <c r="E12" s="310"/>
      <c r="F12" s="310"/>
      <c r="G12" s="310"/>
      <c r="H12" s="82" t="s">
        <v>16</v>
      </c>
      <c r="I12" s="165">
        <v>97701000000</v>
      </c>
    </row>
    <row r="13" spans="1:9" ht="15.75">
      <c r="A13" s="80" t="s">
        <v>17</v>
      </c>
      <c r="G13" s="80"/>
      <c r="H13" s="80"/>
      <c r="I13" s="99"/>
    </row>
    <row r="14" spans="1:9">
      <c r="A14" s="79"/>
    </row>
    <row r="15" spans="1:9" ht="24.75" customHeight="1">
      <c r="A15" s="295" t="s">
        <v>396</v>
      </c>
      <c r="B15" s="295" t="s">
        <v>629</v>
      </c>
      <c r="C15" s="295" t="s">
        <v>630</v>
      </c>
      <c r="D15" s="295" t="s">
        <v>402</v>
      </c>
      <c r="E15" s="295"/>
      <c r="F15" s="295" t="s">
        <v>56</v>
      </c>
      <c r="G15" s="295" t="s">
        <v>631</v>
      </c>
      <c r="H15" s="295" t="s">
        <v>632</v>
      </c>
      <c r="I15" s="295" t="s">
        <v>633</v>
      </c>
    </row>
    <row r="16" spans="1:9" ht="31.5" customHeight="1">
      <c r="A16" s="295"/>
      <c r="B16" s="295"/>
      <c r="C16" s="295"/>
      <c r="D16" s="84" t="s">
        <v>201</v>
      </c>
      <c r="E16" s="84" t="s">
        <v>202</v>
      </c>
      <c r="F16" s="295"/>
      <c r="G16" s="295"/>
      <c r="H16" s="295"/>
      <c r="I16" s="295"/>
    </row>
    <row r="17" spans="1:19">
      <c r="A17" s="84">
        <v>1</v>
      </c>
      <c r="B17" s="84">
        <v>2</v>
      </c>
      <c r="C17" s="84">
        <v>3</v>
      </c>
      <c r="D17" s="84">
        <v>4</v>
      </c>
      <c r="E17" s="84">
        <v>5</v>
      </c>
      <c r="F17" s="84">
        <v>6</v>
      </c>
      <c r="G17" s="84">
        <v>7</v>
      </c>
      <c r="H17" s="84">
        <v>8</v>
      </c>
      <c r="I17" s="84">
        <v>9</v>
      </c>
    </row>
    <row r="18" spans="1:19">
      <c r="A18" s="96" t="s">
        <v>412</v>
      </c>
      <c r="B18" s="84" t="s">
        <v>93</v>
      </c>
      <c r="C18" s="84"/>
      <c r="D18" s="84" t="s">
        <v>93</v>
      </c>
      <c r="E18" s="84" t="s">
        <v>93</v>
      </c>
      <c r="F18" s="84">
        <v>1000</v>
      </c>
      <c r="G18" s="166">
        <f>SUM(G20:G21)</f>
        <v>0</v>
      </c>
      <c r="H18" s="84"/>
      <c r="I18" s="84"/>
    </row>
    <row r="19" spans="1:19">
      <c r="A19" s="85" t="s">
        <v>65</v>
      </c>
      <c r="B19" s="84"/>
      <c r="C19" s="84"/>
      <c r="D19" s="84"/>
      <c r="E19" s="84"/>
      <c r="F19" s="84"/>
      <c r="G19" s="166"/>
      <c r="H19" s="84"/>
      <c r="I19" s="84"/>
    </row>
    <row r="20" spans="1:19" s="113" customFormat="1">
      <c r="A20" s="153"/>
      <c r="B20" s="101"/>
      <c r="C20" s="101"/>
      <c r="D20" s="101"/>
      <c r="E20" s="101"/>
      <c r="F20" s="101">
        <v>1001</v>
      </c>
      <c r="G20" s="167"/>
      <c r="H20" s="101"/>
      <c r="I20" s="101"/>
    </row>
    <row r="21" spans="1:19" s="113" customFormat="1">
      <c r="A21" s="153"/>
      <c r="B21" s="101"/>
      <c r="C21" s="101"/>
      <c r="D21" s="101"/>
      <c r="E21" s="101"/>
      <c r="F21" s="101"/>
      <c r="G21" s="167"/>
      <c r="H21" s="101"/>
      <c r="I21" s="101"/>
    </row>
    <row r="22" spans="1:19">
      <c r="A22" s="96" t="s">
        <v>413</v>
      </c>
      <c r="B22" s="84" t="s">
        <v>93</v>
      </c>
      <c r="C22" s="84"/>
      <c r="D22" s="84" t="s">
        <v>93</v>
      </c>
      <c r="E22" s="84" t="s">
        <v>93</v>
      </c>
      <c r="F22" s="84">
        <v>2000</v>
      </c>
      <c r="G22" s="166">
        <f>SUM(G24)</f>
        <v>0</v>
      </c>
      <c r="H22" s="84"/>
      <c r="I22" s="84"/>
    </row>
    <row r="23" spans="1:19">
      <c r="A23" s="85" t="s">
        <v>65</v>
      </c>
      <c r="B23" s="84"/>
      <c r="C23" s="84"/>
      <c r="D23" s="84"/>
      <c r="E23" s="84"/>
      <c r="F23" s="84"/>
      <c r="G23" s="166"/>
      <c r="H23" s="84"/>
      <c r="I23" s="84"/>
    </row>
    <row r="24" spans="1:19" s="113" customFormat="1">
      <c r="A24" s="153"/>
      <c r="B24" s="101"/>
      <c r="C24" s="101"/>
      <c r="D24" s="101"/>
      <c r="E24" s="101"/>
      <c r="F24" s="101">
        <v>2001</v>
      </c>
      <c r="G24" s="167"/>
      <c r="H24" s="101"/>
      <c r="I24" s="101"/>
    </row>
    <row r="25" spans="1:19" ht="25.5">
      <c r="A25" s="96" t="s">
        <v>414</v>
      </c>
      <c r="B25" s="84" t="s">
        <v>93</v>
      </c>
      <c r="C25" s="84"/>
      <c r="D25" s="84" t="s">
        <v>93</v>
      </c>
      <c r="E25" s="84" t="s">
        <v>93</v>
      </c>
      <c r="F25" s="84">
        <v>3000</v>
      </c>
      <c r="G25" s="166">
        <f>SUM(G27)</f>
        <v>0</v>
      </c>
      <c r="H25" s="84"/>
      <c r="I25" s="84"/>
      <c r="S25" s="74" t="s">
        <v>682</v>
      </c>
    </row>
    <row r="26" spans="1:19">
      <c r="A26" s="85" t="s">
        <v>65</v>
      </c>
      <c r="B26" s="84"/>
      <c r="C26" s="84"/>
      <c r="D26" s="84"/>
      <c r="E26" s="84"/>
      <c r="F26" s="84"/>
      <c r="G26" s="166"/>
      <c r="H26" s="84"/>
      <c r="I26" s="84"/>
    </row>
    <row r="27" spans="1:19">
      <c r="A27" s="153"/>
      <c r="B27" s="101"/>
      <c r="C27" s="101"/>
      <c r="D27" s="101"/>
      <c r="E27" s="101"/>
      <c r="F27" s="101">
        <v>3001</v>
      </c>
      <c r="G27" s="167"/>
      <c r="H27" s="101"/>
      <c r="I27" s="101"/>
    </row>
    <row r="28" spans="1:19">
      <c r="A28" s="96" t="s">
        <v>415</v>
      </c>
      <c r="B28" s="84" t="s">
        <v>93</v>
      </c>
      <c r="C28" s="84"/>
      <c r="D28" s="84" t="s">
        <v>93</v>
      </c>
      <c r="E28" s="84" t="s">
        <v>93</v>
      </c>
      <c r="F28" s="84">
        <v>4000</v>
      </c>
      <c r="G28" s="166">
        <f>SUM(G30)</f>
        <v>0</v>
      </c>
      <c r="H28" s="84"/>
      <c r="I28" s="84"/>
    </row>
    <row r="29" spans="1:19">
      <c r="A29" s="85" t="s">
        <v>65</v>
      </c>
      <c r="B29" s="84"/>
      <c r="C29" s="84"/>
      <c r="D29" s="84"/>
      <c r="E29" s="84"/>
      <c r="F29" s="84"/>
      <c r="G29" s="166"/>
      <c r="H29" s="84"/>
      <c r="I29" s="84"/>
    </row>
    <row r="30" spans="1:19">
      <c r="A30" s="153"/>
      <c r="B30" s="101"/>
      <c r="C30" s="101"/>
      <c r="D30" s="101"/>
      <c r="E30" s="101"/>
      <c r="F30" s="101">
        <v>4001</v>
      </c>
      <c r="G30" s="167"/>
      <c r="H30" s="101"/>
      <c r="I30" s="101"/>
    </row>
    <row r="31" spans="1:19">
      <c r="A31" s="96" t="s">
        <v>416</v>
      </c>
      <c r="B31" s="84" t="s">
        <v>93</v>
      </c>
      <c r="C31" s="84"/>
      <c r="D31" s="84" t="s">
        <v>93</v>
      </c>
      <c r="E31" s="84" t="s">
        <v>93</v>
      </c>
      <c r="F31" s="84">
        <v>5000</v>
      </c>
      <c r="G31" s="166">
        <f>SUM(G33)</f>
        <v>0</v>
      </c>
      <c r="H31" s="84"/>
      <c r="I31" s="84"/>
    </row>
    <row r="32" spans="1:19">
      <c r="A32" s="85" t="s">
        <v>65</v>
      </c>
      <c r="B32" s="84"/>
      <c r="C32" s="84"/>
      <c r="D32" s="84"/>
      <c r="E32" s="84"/>
      <c r="F32" s="84"/>
      <c r="G32" s="166"/>
      <c r="H32" s="84"/>
      <c r="I32" s="84"/>
    </row>
    <row r="33" spans="1:9">
      <c r="A33" s="153"/>
      <c r="B33" s="101"/>
      <c r="C33" s="101"/>
      <c r="D33" s="101"/>
      <c r="E33" s="101"/>
      <c r="F33" s="101">
        <v>5001</v>
      </c>
      <c r="G33" s="167"/>
      <c r="H33" s="101"/>
      <c r="I33" s="101"/>
    </row>
    <row r="34" spans="1:9">
      <c r="A34" s="302" t="s">
        <v>92</v>
      </c>
      <c r="B34" s="302"/>
      <c r="C34" s="302"/>
      <c r="D34" s="302"/>
      <c r="E34" s="302"/>
      <c r="F34" s="84">
        <v>9000</v>
      </c>
      <c r="G34" s="155" t="s">
        <v>279</v>
      </c>
      <c r="H34" s="100" t="s">
        <v>279</v>
      </c>
      <c r="I34" s="100" t="s">
        <v>279</v>
      </c>
    </row>
    <row r="35" spans="1:9" ht="15.75">
      <c r="A35" s="91" t="s">
        <v>165</v>
      </c>
    </row>
    <row r="36" spans="1:9" ht="15.75">
      <c r="A36" s="91" t="s">
        <v>429</v>
      </c>
      <c r="B36" s="257" t="s">
        <v>663</v>
      </c>
      <c r="C36" s="257"/>
      <c r="E36" s="257"/>
      <c r="F36" s="257"/>
      <c r="H36" s="257" t="s">
        <v>664</v>
      </c>
      <c r="I36" s="257"/>
    </row>
    <row r="37" spans="1:9">
      <c r="A37" s="79" t="s">
        <v>430</v>
      </c>
      <c r="B37" s="337" t="s">
        <v>431</v>
      </c>
      <c r="C37" s="337"/>
      <c r="D37" s="92"/>
      <c r="E37" s="255" t="s">
        <v>432</v>
      </c>
      <c r="F37" s="255"/>
      <c r="G37" s="92"/>
      <c r="H37" s="255" t="s">
        <v>433</v>
      </c>
      <c r="I37" s="255"/>
    </row>
    <row r="38" spans="1:9">
      <c r="A38" s="79"/>
      <c r="B38" s="92"/>
      <c r="C38" s="92"/>
      <c r="D38" s="92"/>
      <c r="E38" s="92"/>
      <c r="F38" s="92"/>
      <c r="G38" s="92"/>
      <c r="H38" s="92"/>
      <c r="I38" s="92"/>
    </row>
    <row r="39" spans="1:9" ht="15.75">
      <c r="A39" s="91" t="s">
        <v>434</v>
      </c>
      <c r="B39" s="257" t="s">
        <v>696</v>
      </c>
      <c r="C39" s="257"/>
      <c r="E39" s="257" t="s">
        <v>697</v>
      </c>
      <c r="F39" s="257"/>
      <c r="H39" s="257">
        <v>510558</v>
      </c>
      <c r="I39" s="257"/>
    </row>
    <row r="40" spans="1:9">
      <c r="A40" s="79"/>
      <c r="B40" s="337" t="s">
        <v>431</v>
      </c>
      <c r="C40" s="337"/>
      <c r="D40" s="92"/>
      <c r="E40" s="255" t="s">
        <v>435</v>
      </c>
      <c r="F40" s="255"/>
      <c r="G40" s="92"/>
      <c r="H40" s="255" t="s">
        <v>436</v>
      </c>
      <c r="I40" s="255"/>
    </row>
    <row r="41" spans="1:9" ht="15.75">
      <c r="A41" s="138" t="s">
        <v>720</v>
      </c>
    </row>
    <row r="42" spans="1:9">
      <c r="A42" s="79"/>
    </row>
    <row r="43" spans="1:9" ht="16.5">
      <c r="A43" s="94" t="s">
        <v>476</v>
      </c>
    </row>
    <row r="44" spans="1:9">
      <c r="A44" s="308" t="s">
        <v>634</v>
      </c>
      <c r="B44" s="308"/>
      <c r="C44" s="308"/>
      <c r="D44" s="308"/>
      <c r="E44" s="308"/>
      <c r="F44" s="308"/>
      <c r="G44" s="308"/>
      <c r="H44" s="308"/>
      <c r="I44" s="308"/>
    </row>
    <row r="45" spans="1:9" ht="75" customHeight="1">
      <c r="A45" s="308" t="s">
        <v>635</v>
      </c>
      <c r="B45" s="308"/>
      <c r="C45" s="308"/>
      <c r="D45" s="308"/>
      <c r="E45" s="308"/>
      <c r="F45" s="308"/>
      <c r="G45" s="308"/>
      <c r="H45" s="308"/>
      <c r="I45" s="308"/>
    </row>
    <row r="46" spans="1:9" ht="84" customHeight="1">
      <c r="A46" s="308" t="s">
        <v>636</v>
      </c>
      <c r="B46" s="308"/>
      <c r="C46" s="308"/>
      <c r="D46" s="308"/>
      <c r="E46" s="308"/>
      <c r="F46" s="308"/>
      <c r="G46" s="308"/>
      <c r="H46" s="308"/>
      <c r="I46" s="308"/>
    </row>
    <row r="47" spans="1:9" ht="24" customHeight="1">
      <c r="A47" s="308" t="s">
        <v>637</v>
      </c>
      <c r="B47" s="308"/>
      <c r="C47" s="308"/>
      <c r="D47" s="308"/>
      <c r="E47" s="308"/>
      <c r="F47" s="308"/>
      <c r="G47" s="308"/>
      <c r="H47" s="308"/>
      <c r="I47" s="308"/>
    </row>
  </sheetData>
  <mergeCells count="34">
    <mergeCell ref="A47:I47"/>
    <mergeCell ref="B40:C40"/>
    <mergeCell ref="E40:F40"/>
    <mergeCell ref="H40:I40"/>
    <mergeCell ref="A44:I44"/>
    <mergeCell ref="A45:I45"/>
    <mergeCell ref="A46:I46"/>
    <mergeCell ref="B37:C37"/>
    <mergeCell ref="E37:F37"/>
    <mergeCell ref="H37:I37"/>
    <mergeCell ref="B39:C39"/>
    <mergeCell ref="E39:F39"/>
    <mergeCell ref="H39:I39"/>
    <mergeCell ref="H15:H16"/>
    <mergeCell ref="I15:I16"/>
    <mergeCell ref="A34:E34"/>
    <mergeCell ref="B36:C36"/>
    <mergeCell ref="E36:F36"/>
    <mergeCell ref="H36:I36"/>
    <mergeCell ref="B10:G10"/>
    <mergeCell ref="B11:G11"/>
    <mergeCell ref="B12:G12"/>
    <mergeCell ref="A15:A16"/>
    <mergeCell ref="B15:B16"/>
    <mergeCell ref="C15:C16"/>
    <mergeCell ref="D15:E15"/>
    <mergeCell ref="F15:F16"/>
    <mergeCell ref="G15:G16"/>
    <mergeCell ref="F8:H8"/>
    <mergeCell ref="G1:I1"/>
    <mergeCell ref="D2:I2"/>
    <mergeCell ref="A4:I4"/>
    <mergeCell ref="A6:C6"/>
    <mergeCell ref="B7:E7"/>
  </mergeCells>
  <pageMargins left="0.78740157480314965" right="0.5118110236220472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view="pageBreakPreview" topLeftCell="A13" zoomScale="60" zoomScaleNormal="100" workbookViewId="0">
      <selection activeCell="Z33" sqref="Z33"/>
    </sheetView>
  </sheetViews>
  <sheetFormatPr defaultRowHeight="15"/>
  <cols>
    <col min="1" max="1" width="42.28515625" customWidth="1"/>
    <col min="2" max="2" width="8.140625" customWidth="1"/>
    <col min="3" max="3" width="13.85546875" customWidth="1"/>
    <col min="4" max="4" width="10.5703125" customWidth="1"/>
    <col min="5" max="5" width="13.140625" customWidth="1"/>
    <col min="6" max="6" width="12.42578125" customWidth="1"/>
    <col min="7" max="7" width="14.140625" customWidth="1"/>
    <col min="8" max="8" width="12.85546875" customWidth="1"/>
    <col min="9" max="9" width="13.85546875" customWidth="1"/>
    <col min="10" max="10" width="13.5703125" customWidth="1"/>
    <col min="11" max="11" width="13.28515625" customWidth="1"/>
    <col min="12" max="12" width="13.85546875" customWidth="1"/>
    <col min="13" max="13" width="5.28515625" bestFit="1" customWidth="1"/>
    <col min="14" max="14" width="12.28515625" customWidth="1"/>
    <col min="15" max="15" width="13.42578125" customWidth="1"/>
    <col min="16" max="16" width="11.140625" bestFit="1" customWidth="1"/>
    <col min="17" max="17" width="13.5703125" customWidth="1"/>
    <col min="18" max="18" width="10.85546875" customWidth="1"/>
    <col min="19" max="19" width="12.85546875" customWidth="1"/>
    <col min="20" max="20" width="10.7109375" customWidth="1"/>
  </cols>
  <sheetData>
    <row r="1" spans="1:20" ht="15.75">
      <c r="A1" s="250" t="s">
        <v>121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0" ht="16.5">
      <c r="A2" s="14"/>
    </row>
    <row r="3" spans="1:20" ht="16.5" customHeight="1">
      <c r="A3" s="249" t="s">
        <v>55</v>
      </c>
      <c r="B3" s="249" t="s">
        <v>56</v>
      </c>
      <c r="C3" s="249" t="s">
        <v>122</v>
      </c>
      <c r="D3" s="249" t="s">
        <v>123</v>
      </c>
      <c r="E3" s="249" t="s">
        <v>124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0" ht="15" customHeight="1">
      <c r="A4" s="249"/>
      <c r="B4" s="249"/>
      <c r="C4" s="249"/>
      <c r="D4" s="249"/>
      <c r="E4" s="249" t="s">
        <v>125</v>
      </c>
      <c r="F4" s="249" t="s">
        <v>126</v>
      </c>
      <c r="G4" s="249" t="s">
        <v>127</v>
      </c>
      <c r="H4" s="249" t="s">
        <v>126</v>
      </c>
      <c r="I4" s="249" t="s">
        <v>128</v>
      </c>
      <c r="J4" s="249"/>
      <c r="K4" s="249"/>
      <c r="L4" s="249"/>
      <c r="M4" s="249" t="s">
        <v>129</v>
      </c>
      <c r="N4" s="249" t="s">
        <v>126</v>
      </c>
      <c r="O4" s="249" t="s">
        <v>130</v>
      </c>
      <c r="P4" s="249" t="s">
        <v>126</v>
      </c>
      <c r="Q4" s="249" t="s">
        <v>69</v>
      </c>
      <c r="R4" s="249"/>
      <c r="S4" s="249"/>
      <c r="T4" s="249"/>
    </row>
    <row r="5" spans="1:20">
      <c r="A5" s="249"/>
      <c r="B5" s="249"/>
      <c r="C5" s="249"/>
      <c r="D5" s="249"/>
      <c r="E5" s="249"/>
      <c r="F5" s="249"/>
      <c r="G5" s="249"/>
      <c r="H5" s="249"/>
      <c r="I5" s="249" t="s">
        <v>65</v>
      </c>
      <c r="J5" s="249"/>
      <c r="K5" s="249"/>
      <c r="L5" s="249"/>
      <c r="M5" s="249"/>
      <c r="N5" s="249"/>
      <c r="O5" s="249"/>
      <c r="P5" s="249"/>
      <c r="Q5" s="249" t="s">
        <v>131</v>
      </c>
      <c r="R5" s="249" t="s">
        <v>126</v>
      </c>
      <c r="S5" s="249" t="s">
        <v>132</v>
      </c>
      <c r="T5" s="249" t="s">
        <v>126</v>
      </c>
    </row>
    <row r="6" spans="1:20" ht="76.5">
      <c r="A6" s="249"/>
      <c r="B6" s="249"/>
      <c r="C6" s="249"/>
      <c r="D6" s="249"/>
      <c r="E6" s="249"/>
      <c r="F6" s="249"/>
      <c r="G6" s="249"/>
      <c r="H6" s="249"/>
      <c r="I6" s="18" t="s">
        <v>133</v>
      </c>
      <c r="J6" s="18" t="s">
        <v>126</v>
      </c>
      <c r="K6" s="18" t="s">
        <v>134</v>
      </c>
      <c r="L6" s="18" t="s">
        <v>126</v>
      </c>
      <c r="M6" s="249"/>
      <c r="N6" s="249"/>
      <c r="O6" s="249"/>
      <c r="P6" s="249"/>
      <c r="Q6" s="249"/>
      <c r="R6" s="249"/>
      <c r="S6" s="249"/>
      <c r="T6" s="249"/>
    </row>
    <row r="7" spans="1:20" s="21" customFormat="1" ht="11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  <c r="S7" s="20">
        <v>19</v>
      </c>
      <c r="T7" s="20">
        <v>20</v>
      </c>
    </row>
    <row r="8" spans="1:20" ht="25.5">
      <c r="A8" s="122" t="s">
        <v>135</v>
      </c>
      <c r="B8" s="65" t="s">
        <v>94</v>
      </c>
      <c r="C8" s="24">
        <f>E8+G8+I8+K8+M8+O8</f>
        <v>36840728.200000003</v>
      </c>
      <c r="D8" s="18">
        <f>C8/$C$42</f>
        <v>0.60254944047574144</v>
      </c>
      <c r="E8" s="117">
        <v>35617378.200000003</v>
      </c>
      <c r="F8" s="18">
        <f>E8/$C$42</f>
        <v>0.58254090931956315</v>
      </c>
      <c r="G8" s="179">
        <v>1222964.81</v>
      </c>
      <c r="H8" s="18">
        <f>G8/$C$42</f>
        <v>2.000223117161461E-2</v>
      </c>
      <c r="I8" s="117"/>
      <c r="J8" s="18">
        <f t="shared" ref="J8:L41" si="0">I8/$C$42</f>
        <v>0</v>
      </c>
      <c r="K8" s="117"/>
      <c r="L8" s="18">
        <f t="shared" si="0"/>
        <v>0</v>
      </c>
      <c r="M8" s="66"/>
      <c r="N8" s="18">
        <f t="shared" ref="N8:P23" si="1">M8/$C$42</f>
        <v>0</v>
      </c>
      <c r="O8" s="179">
        <f>Q8+S8</f>
        <v>385.19</v>
      </c>
      <c r="P8" s="18">
        <f>O8/$C$42</f>
        <v>6.2999845637375546E-6</v>
      </c>
      <c r="Q8" s="117">
        <v>385.19</v>
      </c>
      <c r="R8" s="18">
        <f>Q8/$C$42</f>
        <v>6.2999845637375546E-6</v>
      </c>
      <c r="S8" s="117"/>
      <c r="T8" s="18">
        <f t="shared" ref="T8" si="2">S8/$C$42</f>
        <v>0</v>
      </c>
    </row>
    <row r="9" spans="1:20" ht="25.5">
      <c r="A9" s="122" t="s">
        <v>136</v>
      </c>
      <c r="B9" s="65" t="s">
        <v>95</v>
      </c>
      <c r="C9" s="24">
        <f t="shared" ref="C9:C41" si="3">E9+G9+I9+K9+M9+O9</f>
        <v>11092881.940000001</v>
      </c>
      <c r="D9" s="18">
        <f t="shared" ref="D9:D41" si="4">C9/$C$42</f>
        <v>0.18142990469473017</v>
      </c>
      <c r="E9" s="117">
        <v>10723469.66</v>
      </c>
      <c r="F9" s="18">
        <f t="shared" ref="F9:F41" si="5">E9/$C$42</f>
        <v>0.17538797302034842</v>
      </c>
      <c r="G9" s="179">
        <v>369335.38</v>
      </c>
      <c r="H9" s="18">
        <f t="shared" ref="H9:H41" si="6">G9/$C$42</f>
        <v>6.0406739345313844E-3</v>
      </c>
      <c r="I9" s="117"/>
      <c r="J9" s="18">
        <f t="shared" si="0"/>
        <v>0</v>
      </c>
      <c r="K9" s="117"/>
      <c r="L9" s="18">
        <f t="shared" si="0"/>
        <v>0</v>
      </c>
      <c r="M9" s="66"/>
      <c r="N9" s="18">
        <f t="shared" ref="N9" si="7">M9/$C$42</f>
        <v>0</v>
      </c>
      <c r="O9" s="179">
        <f>Q9+S9</f>
        <v>76.900000000000006</v>
      </c>
      <c r="P9" s="18">
        <f>O9/$C$42</f>
        <v>1.257739850337283E-6</v>
      </c>
      <c r="Q9" s="117">
        <v>76.900000000000006</v>
      </c>
      <c r="R9" s="18">
        <f t="shared" ref="R9" si="8">Q9/$C$42</f>
        <v>1.257739850337283E-6</v>
      </c>
      <c r="S9" s="117"/>
      <c r="T9" s="18">
        <f t="shared" ref="T9" si="9">S9/$C$42</f>
        <v>0</v>
      </c>
    </row>
    <row r="10" spans="1:20">
      <c r="A10" s="122" t="s">
        <v>137</v>
      </c>
      <c r="B10" s="65" t="s">
        <v>96</v>
      </c>
      <c r="C10" s="24">
        <f t="shared" si="3"/>
        <v>9282020.4400000013</v>
      </c>
      <c r="D10" s="18">
        <f t="shared" si="4"/>
        <v>0.15181231468183617</v>
      </c>
      <c r="E10" s="117">
        <f>SUM(E11:E21)</f>
        <v>7208976.29</v>
      </c>
      <c r="F10" s="18">
        <f t="shared" si="5"/>
        <v>0.11790658985786243</v>
      </c>
      <c r="G10" s="179">
        <f>SUM(G11:G21)</f>
        <v>1969978.08</v>
      </c>
      <c r="H10" s="18">
        <f t="shared" si="6"/>
        <v>3.2220025169140805E-2</v>
      </c>
      <c r="I10" s="66">
        <f>SUM(I11:I21)</f>
        <v>0</v>
      </c>
      <c r="J10" s="18">
        <f t="shared" si="0"/>
        <v>0</v>
      </c>
      <c r="K10" s="66">
        <f>SUM(K11:K21)</f>
        <v>0</v>
      </c>
      <c r="L10" s="18">
        <f t="shared" si="0"/>
        <v>0</v>
      </c>
      <c r="M10" s="66">
        <f>SUM(M11:M21)</f>
        <v>0</v>
      </c>
      <c r="N10" s="18">
        <f t="shared" ref="N10" si="10">M10/$C$42</f>
        <v>0</v>
      </c>
      <c r="O10" s="179">
        <f>SUM(O11:O21)</f>
        <v>103066.07</v>
      </c>
      <c r="P10" s="18">
        <f t="shared" si="1"/>
        <v>1.6856996548329248E-3</v>
      </c>
      <c r="Q10" s="66">
        <f>SUM(Q11:Q21)</f>
        <v>93066.07</v>
      </c>
      <c r="R10" s="18">
        <f t="shared" ref="R10" si="11">Q10/$C$42</f>
        <v>1.5221444077149428E-3</v>
      </c>
      <c r="S10" s="66">
        <f>SUM(S11:S21)</f>
        <v>10000</v>
      </c>
      <c r="T10" s="18">
        <f t="shared" ref="T10" si="12">S10/$C$42</f>
        <v>1.6355524711798215E-4</v>
      </c>
    </row>
    <row r="11" spans="1:20">
      <c r="A11" s="116" t="s">
        <v>69</v>
      </c>
      <c r="B11" s="65"/>
      <c r="C11" s="24"/>
      <c r="D11" s="18"/>
      <c r="E11" s="117"/>
      <c r="F11" s="18"/>
      <c r="G11" s="179"/>
      <c r="H11" s="18"/>
      <c r="I11" s="66"/>
      <c r="J11" s="18"/>
      <c r="K11" s="66"/>
      <c r="L11" s="18"/>
      <c r="M11" s="66"/>
      <c r="N11" s="18"/>
      <c r="O11" s="179"/>
      <c r="P11" s="18"/>
      <c r="Q11" s="66"/>
      <c r="R11" s="18"/>
      <c r="S11" s="66"/>
      <c r="T11" s="18"/>
    </row>
    <row r="12" spans="1:20">
      <c r="A12" s="116" t="s">
        <v>138</v>
      </c>
      <c r="B12" s="65" t="s">
        <v>167</v>
      </c>
      <c r="C12" s="24">
        <f t="shared" si="3"/>
        <v>26535.85</v>
      </c>
      <c r="D12" s="18">
        <f t="shared" si="4"/>
        <v>4.3400775042357065E-4</v>
      </c>
      <c r="E12" s="117">
        <v>26535.85</v>
      </c>
      <c r="F12" s="18">
        <f t="shared" si="5"/>
        <v>4.3400775042357065E-4</v>
      </c>
      <c r="G12" s="179"/>
      <c r="H12" s="18">
        <f t="shared" si="6"/>
        <v>0</v>
      </c>
      <c r="I12" s="117"/>
      <c r="J12" s="18">
        <f t="shared" si="0"/>
        <v>0</v>
      </c>
      <c r="K12" s="117"/>
      <c r="L12" s="18">
        <f t="shared" si="0"/>
        <v>0</v>
      </c>
      <c r="M12" s="66"/>
      <c r="N12" s="18">
        <f t="shared" ref="N12" si="13">M12/$C$42</f>
        <v>0</v>
      </c>
      <c r="O12" s="179">
        <f t="shared" ref="O12:O24" si="14">Q12+S12</f>
        <v>0</v>
      </c>
      <c r="P12" s="18">
        <f t="shared" si="1"/>
        <v>0</v>
      </c>
      <c r="Q12" s="117"/>
      <c r="R12" s="18">
        <f t="shared" ref="R12" si="15">Q12/$C$42</f>
        <v>0</v>
      </c>
      <c r="S12" s="117"/>
      <c r="T12" s="18">
        <f t="shared" ref="T12" si="16">S12/$C$42</f>
        <v>0</v>
      </c>
    </row>
    <row r="13" spans="1:20">
      <c r="A13" s="116" t="s">
        <v>139</v>
      </c>
      <c r="B13" s="65" t="s">
        <v>168</v>
      </c>
      <c r="C13" s="24">
        <f t="shared" si="3"/>
        <v>0</v>
      </c>
      <c r="D13" s="18">
        <f t="shared" si="4"/>
        <v>0</v>
      </c>
      <c r="E13" s="117">
        <v>0</v>
      </c>
      <c r="F13" s="18">
        <f t="shared" si="5"/>
        <v>0</v>
      </c>
      <c r="G13" s="179"/>
      <c r="H13" s="18">
        <f t="shared" si="6"/>
        <v>0</v>
      </c>
      <c r="I13" s="117"/>
      <c r="J13" s="18">
        <f t="shared" si="0"/>
        <v>0</v>
      </c>
      <c r="K13" s="117"/>
      <c r="L13" s="18">
        <f t="shared" si="0"/>
        <v>0</v>
      </c>
      <c r="M13" s="66"/>
      <c r="N13" s="18">
        <f t="shared" ref="N13" si="17">M13/$C$42</f>
        <v>0</v>
      </c>
      <c r="O13" s="179">
        <f t="shared" si="14"/>
        <v>0</v>
      </c>
      <c r="P13" s="18">
        <f t="shared" si="1"/>
        <v>0</v>
      </c>
      <c r="Q13" s="117"/>
      <c r="R13" s="18">
        <f t="shared" ref="R13" si="18">Q13/$C$42</f>
        <v>0</v>
      </c>
      <c r="S13" s="117"/>
      <c r="T13" s="18">
        <f t="shared" ref="T13" si="19">S13/$C$42</f>
        <v>0</v>
      </c>
    </row>
    <row r="14" spans="1:20">
      <c r="A14" s="116" t="s">
        <v>140</v>
      </c>
      <c r="B14" s="65" t="s">
        <v>169</v>
      </c>
      <c r="C14" s="24">
        <f t="shared" si="3"/>
        <v>1466254.1</v>
      </c>
      <c r="D14" s="18">
        <f t="shared" si="4"/>
        <v>2.3981355166325453E-2</v>
      </c>
      <c r="E14" s="117">
        <v>1395942.55</v>
      </c>
      <c r="F14" s="18">
        <f t="shared" si="5"/>
        <v>2.2831372872775618E-2</v>
      </c>
      <c r="G14" s="179"/>
      <c r="H14" s="18">
        <f t="shared" si="6"/>
        <v>0</v>
      </c>
      <c r="I14" s="117"/>
      <c r="J14" s="18">
        <f t="shared" si="0"/>
        <v>0</v>
      </c>
      <c r="K14" s="117"/>
      <c r="L14" s="18">
        <f t="shared" si="0"/>
        <v>0</v>
      </c>
      <c r="M14" s="66"/>
      <c r="N14" s="18">
        <f t="shared" ref="N14" si="20">M14/$C$42</f>
        <v>0</v>
      </c>
      <c r="O14" s="179">
        <f t="shared" si="14"/>
        <v>70311.55</v>
      </c>
      <c r="P14" s="18">
        <f t="shared" si="1"/>
        <v>1.1499822935498358E-3</v>
      </c>
      <c r="Q14" s="117">
        <v>70311.55</v>
      </c>
      <c r="R14" s="18">
        <f t="shared" ref="R14" si="21">Q14/$C$42</f>
        <v>1.1499822935498358E-3</v>
      </c>
      <c r="S14" s="117"/>
      <c r="T14" s="18">
        <f t="shared" ref="T14" si="22">S14/$C$42</f>
        <v>0</v>
      </c>
    </row>
    <row r="15" spans="1:20">
      <c r="A15" s="116" t="s">
        <v>141</v>
      </c>
      <c r="B15" s="65" t="s">
        <v>170</v>
      </c>
      <c r="C15" s="24">
        <f t="shared" si="3"/>
        <v>0</v>
      </c>
      <c r="D15" s="18">
        <f t="shared" si="4"/>
        <v>0</v>
      </c>
      <c r="E15" s="117"/>
      <c r="F15" s="18">
        <f t="shared" si="5"/>
        <v>0</v>
      </c>
      <c r="G15" s="179"/>
      <c r="H15" s="18">
        <f t="shared" si="6"/>
        <v>0</v>
      </c>
      <c r="I15" s="117"/>
      <c r="J15" s="18">
        <f t="shared" si="0"/>
        <v>0</v>
      </c>
      <c r="K15" s="117"/>
      <c r="L15" s="18">
        <f t="shared" si="0"/>
        <v>0</v>
      </c>
      <c r="M15" s="66"/>
      <c r="N15" s="18">
        <f t="shared" ref="N15" si="23">M15/$C$42</f>
        <v>0</v>
      </c>
      <c r="O15" s="179">
        <f t="shared" si="14"/>
        <v>0</v>
      </c>
      <c r="P15" s="18">
        <f t="shared" si="1"/>
        <v>0</v>
      </c>
      <c r="Q15" s="117"/>
      <c r="R15" s="18">
        <f t="shared" ref="R15" si="24">Q15/$C$42</f>
        <v>0</v>
      </c>
      <c r="S15" s="117"/>
      <c r="T15" s="18">
        <f t="shared" ref="T15" si="25">S15/$C$42</f>
        <v>0</v>
      </c>
    </row>
    <row r="16" spans="1:20">
      <c r="A16" s="116" t="s">
        <v>142</v>
      </c>
      <c r="B16" s="65" t="s">
        <v>171</v>
      </c>
      <c r="C16" s="24">
        <f t="shared" si="3"/>
        <v>254082.08</v>
      </c>
      <c r="D16" s="18">
        <f t="shared" si="4"/>
        <v>4.1556457382650909E-3</v>
      </c>
      <c r="E16" s="117">
        <v>241207.08</v>
      </c>
      <c r="F16" s="18">
        <f t="shared" si="5"/>
        <v>3.945068357600689E-3</v>
      </c>
      <c r="G16" s="179">
        <v>0</v>
      </c>
      <c r="H16" s="18">
        <f t="shared" si="6"/>
        <v>0</v>
      </c>
      <c r="I16" s="117"/>
      <c r="J16" s="18">
        <f t="shared" si="0"/>
        <v>0</v>
      </c>
      <c r="K16" s="117"/>
      <c r="L16" s="18">
        <f t="shared" si="0"/>
        <v>0</v>
      </c>
      <c r="M16" s="66"/>
      <c r="N16" s="18">
        <f t="shared" ref="N16" si="26">M16/$C$42</f>
        <v>0</v>
      </c>
      <c r="O16" s="179">
        <f t="shared" si="14"/>
        <v>12875</v>
      </c>
      <c r="P16" s="18">
        <f t="shared" si="1"/>
        <v>2.1057738066440203E-4</v>
      </c>
      <c r="Q16" s="117">
        <v>12875</v>
      </c>
      <c r="R16" s="18">
        <f t="shared" ref="R16" si="27">Q16/$C$42</f>
        <v>2.1057738066440203E-4</v>
      </c>
      <c r="S16" s="117"/>
      <c r="T16" s="18">
        <f t="shared" ref="T16" si="28">S16/$C$42</f>
        <v>0</v>
      </c>
    </row>
    <row r="17" spans="1:20">
      <c r="A17" s="116" t="s">
        <v>143</v>
      </c>
      <c r="B17" s="65" t="s">
        <v>172</v>
      </c>
      <c r="C17" s="24">
        <f t="shared" si="3"/>
        <v>5668608.7999999998</v>
      </c>
      <c r="D17" s="18">
        <f t="shared" si="4"/>
        <v>9.2713071309916822E-2</v>
      </c>
      <c r="E17" s="117">
        <v>4980867.8</v>
      </c>
      <c r="F17" s="18">
        <f t="shared" si="5"/>
        <v>8.1464706389100014E-2</v>
      </c>
      <c r="G17" s="179">
        <v>687491</v>
      </c>
      <c r="H17" s="18">
        <f t="shared" si="6"/>
        <v>1.1244276039638868E-2</v>
      </c>
      <c r="I17" s="117"/>
      <c r="J17" s="18">
        <f t="shared" si="0"/>
        <v>0</v>
      </c>
      <c r="K17" s="117"/>
      <c r="L17" s="18">
        <f t="shared" si="0"/>
        <v>0</v>
      </c>
      <c r="M17" s="66"/>
      <c r="N17" s="18">
        <f t="shared" ref="N17" si="29">M17/$C$42</f>
        <v>0</v>
      </c>
      <c r="O17" s="179">
        <f t="shared" si="14"/>
        <v>250</v>
      </c>
      <c r="P17" s="18">
        <f t="shared" si="1"/>
        <v>4.0888811779495542E-6</v>
      </c>
      <c r="Q17" s="117">
        <v>250</v>
      </c>
      <c r="R17" s="18">
        <f t="shared" ref="R17" si="30">Q17/$C$42</f>
        <v>4.0888811779495542E-6</v>
      </c>
      <c r="S17" s="117"/>
      <c r="T17" s="18">
        <f t="shared" ref="T17" si="31">S17/$C$42</f>
        <v>0</v>
      </c>
    </row>
    <row r="18" spans="1:20">
      <c r="A18" s="116" t="s">
        <v>144</v>
      </c>
      <c r="B18" s="65" t="s">
        <v>173</v>
      </c>
      <c r="C18" s="24">
        <f t="shared" si="3"/>
        <v>1311487.08</v>
      </c>
      <c r="D18" s="18">
        <f t="shared" si="4"/>
        <v>2.1450059346144086E-2</v>
      </c>
      <c r="E18" s="117">
        <v>29000</v>
      </c>
      <c r="F18" s="18">
        <f t="shared" si="5"/>
        <v>4.7431021664214826E-4</v>
      </c>
      <c r="G18" s="179">
        <v>1282487.08</v>
      </c>
      <c r="H18" s="18">
        <f t="shared" si="6"/>
        <v>2.0975749129501935E-2</v>
      </c>
      <c r="I18" s="117"/>
      <c r="J18" s="18">
        <f t="shared" si="0"/>
        <v>0</v>
      </c>
      <c r="K18" s="117"/>
      <c r="L18" s="18">
        <f t="shared" si="0"/>
        <v>0</v>
      </c>
      <c r="M18" s="66"/>
      <c r="N18" s="18">
        <f t="shared" ref="N18" si="32">M18/$C$42</f>
        <v>0</v>
      </c>
      <c r="O18" s="179">
        <f t="shared" si="14"/>
        <v>0</v>
      </c>
      <c r="P18" s="18">
        <f t="shared" si="1"/>
        <v>0</v>
      </c>
      <c r="Q18" s="117"/>
      <c r="R18" s="18">
        <f t="shared" ref="R18" si="33">Q18/$C$42</f>
        <v>0</v>
      </c>
      <c r="S18" s="117"/>
      <c r="T18" s="18">
        <f t="shared" ref="T18" si="34">S18/$C$42</f>
        <v>0</v>
      </c>
    </row>
    <row r="19" spans="1:20">
      <c r="A19" s="116" t="s">
        <v>145</v>
      </c>
      <c r="B19" s="65" t="s">
        <v>174</v>
      </c>
      <c r="C19" s="24">
        <f t="shared" si="3"/>
        <v>0</v>
      </c>
      <c r="D19" s="18">
        <f t="shared" si="4"/>
        <v>0</v>
      </c>
      <c r="E19" s="117"/>
      <c r="F19" s="18">
        <f t="shared" si="5"/>
        <v>0</v>
      </c>
      <c r="G19" s="179"/>
      <c r="H19" s="18">
        <f t="shared" si="6"/>
        <v>0</v>
      </c>
      <c r="I19" s="117"/>
      <c r="J19" s="18">
        <f t="shared" si="0"/>
        <v>0</v>
      </c>
      <c r="K19" s="117"/>
      <c r="L19" s="18">
        <f t="shared" si="0"/>
        <v>0</v>
      </c>
      <c r="M19" s="66"/>
      <c r="N19" s="18">
        <f t="shared" ref="N19" si="35">M19/$C$42</f>
        <v>0</v>
      </c>
      <c r="O19" s="179">
        <f t="shared" si="14"/>
        <v>0</v>
      </c>
      <c r="P19" s="18">
        <f t="shared" si="1"/>
        <v>0</v>
      </c>
      <c r="Q19" s="117"/>
      <c r="R19" s="18">
        <f t="shared" ref="R19" si="36">Q19/$C$42</f>
        <v>0</v>
      </c>
      <c r="S19" s="117"/>
      <c r="T19" s="18">
        <f t="shared" ref="T19" si="37">S19/$C$42</f>
        <v>0</v>
      </c>
    </row>
    <row r="20" spans="1:20">
      <c r="A20" s="116" t="s">
        <v>146</v>
      </c>
      <c r="B20" s="65" t="s">
        <v>175</v>
      </c>
      <c r="C20" s="24">
        <f t="shared" si="3"/>
        <v>0</v>
      </c>
      <c r="D20" s="18">
        <f t="shared" si="4"/>
        <v>0</v>
      </c>
      <c r="E20" s="117"/>
      <c r="F20" s="18">
        <f t="shared" si="5"/>
        <v>0</v>
      </c>
      <c r="G20" s="179"/>
      <c r="H20" s="18">
        <f t="shared" si="6"/>
        <v>0</v>
      </c>
      <c r="I20" s="117"/>
      <c r="J20" s="18">
        <f t="shared" si="0"/>
        <v>0</v>
      </c>
      <c r="K20" s="117"/>
      <c r="L20" s="18">
        <f t="shared" si="0"/>
        <v>0</v>
      </c>
      <c r="M20" s="66"/>
      <c r="N20" s="18">
        <f t="shared" ref="N20" si="38">M20/$C$42</f>
        <v>0</v>
      </c>
      <c r="O20" s="179">
        <f t="shared" si="14"/>
        <v>0</v>
      </c>
      <c r="P20" s="18">
        <f t="shared" si="1"/>
        <v>0</v>
      </c>
      <c r="Q20" s="117"/>
      <c r="R20" s="18">
        <f t="shared" ref="R20" si="39">Q20/$C$42</f>
        <v>0</v>
      </c>
      <c r="S20" s="117"/>
      <c r="T20" s="18">
        <f t="shared" ref="T20" si="40">S20/$C$42</f>
        <v>0</v>
      </c>
    </row>
    <row r="21" spans="1:20">
      <c r="A21" s="116" t="s">
        <v>147</v>
      </c>
      <c r="B21" s="65" t="s">
        <v>176</v>
      </c>
      <c r="C21" s="24">
        <f t="shared" si="3"/>
        <v>555052.53</v>
      </c>
      <c r="D21" s="18">
        <f t="shared" si="4"/>
        <v>9.0781753707611205E-3</v>
      </c>
      <c r="E21" s="117">
        <v>535423.01</v>
      </c>
      <c r="F21" s="18">
        <f t="shared" si="5"/>
        <v>8.7571242713203826E-3</v>
      </c>
      <c r="G21" s="179"/>
      <c r="H21" s="18">
        <f t="shared" si="6"/>
        <v>0</v>
      </c>
      <c r="I21" s="117"/>
      <c r="J21" s="18">
        <f t="shared" si="0"/>
        <v>0</v>
      </c>
      <c r="K21" s="117"/>
      <c r="L21" s="18">
        <f t="shared" si="0"/>
        <v>0</v>
      </c>
      <c r="M21" s="66"/>
      <c r="N21" s="18">
        <f t="shared" ref="N21" si="41">M21/$C$42</f>
        <v>0</v>
      </c>
      <c r="O21" s="179">
        <f t="shared" si="14"/>
        <v>19629.52</v>
      </c>
      <c r="P21" s="18">
        <f t="shared" si="1"/>
        <v>3.2105109944073731E-4</v>
      </c>
      <c r="Q21" s="117">
        <v>9629.52</v>
      </c>
      <c r="R21" s="18">
        <f t="shared" ref="R21" si="42">Q21/$C$42</f>
        <v>1.5749585232275516E-4</v>
      </c>
      <c r="S21" s="117">
        <v>10000</v>
      </c>
      <c r="T21" s="18">
        <f t="shared" ref="T21" si="43">S21/$C$42</f>
        <v>1.6355524711798215E-4</v>
      </c>
    </row>
    <row r="22" spans="1:20">
      <c r="A22" s="122" t="s">
        <v>148</v>
      </c>
      <c r="B22" s="65" t="s">
        <v>97</v>
      </c>
      <c r="C22" s="24">
        <f t="shared" si="3"/>
        <v>0</v>
      </c>
      <c r="D22" s="18">
        <f t="shared" si="4"/>
        <v>0</v>
      </c>
      <c r="E22" s="117"/>
      <c r="F22" s="18">
        <f t="shared" si="5"/>
        <v>0</v>
      </c>
      <c r="G22" s="179"/>
      <c r="H22" s="18">
        <f t="shared" si="6"/>
        <v>0</v>
      </c>
      <c r="I22" s="117"/>
      <c r="J22" s="18">
        <f t="shared" si="0"/>
        <v>0</v>
      </c>
      <c r="K22" s="117"/>
      <c r="L22" s="18">
        <f t="shared" si="0"/>
        <v>0</v>
      </c>
      <c r="M22" s="66"/>
      <c r="N22" s="18">
        <f t="shared" ref="N22" si="44">M22/$C$42</f>
        <v>0</v>
      </c>
      <c r="O22" s="179">
        <f t="shared" si="14"/>
        <v>0</v>
      </c>
      <c r="P22" s="18">
        <f t="shared" si="1"/>
        <v>0</v>
      </c>
      <c r="Q22" s="117"/>
      <c r="R22" s="18">
        <f t="shared" ref="R22" si="45">Q22/$C$42</f>
        <v>0</v>
      </c>
      <c r="S22" s="117"/>
      <c r="T22" s="18">
        <f t="shared" ref="T22" si="46">S22/$C$42</f>
        <v>0</v>
      </c>
    </row>
    <row r="23" spans="1:20">
      <c r="A23" s="122" t="s">
        <v>149</v>
      </c>
      <c r="B23" s="65" t="s">
        <v>98</v>
      </c>
      <c r="C23" s="24">
        <f t="shared" si="3"/>
        <v>0</v>
      </c>
      <c r="D23" s="18">
        <f t="shared" si="4"/>
        <v>0</v>
      </c>
      <c r="E23" s="117"/>
      <c r="F23" s="18">
        <f t="shared" si="5"/>
        <v>0</v>
      </c>
      <c r="G23" s="179"/>
      <c r="H23" s="18">
        <f t="shared" si="6"/>
        <v>0</v>
      </c>
      <c r="I23" s="117"/>
      <c r="J23" s="18">
        <f t="shared" si="0"/>
        <v>0</v>
      </c>
      <c r="K23" s="117"/>
      <c r="L23" s="18">
        <f t="shared" si="0"/>
        <v>0</v>
      </c>
      <c r="M23" s="66"/>
      <c r="N23" s="18">
        <f t="shared" ref="N23" si="47">M23/$C$42</f>
        <v>0</v>
      </c>
      <c r="O23" s="179">
        <f t="shared" si="14"/>
        <v>0</v>
      </c>
      <c r="P23" s="18">
        <f t="shared" si="1"/>
        <v>0</v>
      </c>
      <c r="Q23" s="117"/>
      <c r="R23" s="18">
        <f t="shared" ref="R23" si="48">Q23/$C$42</f>
        <v>0</v>
      </c>
      <c r="S23" s="117"/>
      <c r="T23" s="18">
        <f t="shared" ref="T23" si="49">S23/$C$42</f>
        <v>0</v>
      </c>
    </row>
    <row r="24" spans="1:20">
      <c r="A24" s="122" t="s">
        <v>150</v>
      </c>
      <c r="B24" s="65" t="s">
        <v>101</v>
      </c>
      <c r="C24" s="24">
        <f t="shared" si="3"/>
        <v>3311572</v>
      </c>
      <c r="D24" s="18">
        <f t="shared" si="4"/>
        <v>5.4162497680899042E-2</v>
      </c>
      <c r="E24" s="117">
        <v>3311572</v>
      </c>
      <c r="F24" s="18">
        <f t="shared" si="5"/>
        <v>5.4162497680899042E-2</v>
      </c>
      <c r="G24" s="179"/>
      <c r="H24" s="18">
        <f t="shared" si="6"/>
        <v>0</v>
      </c>
      <c r="I24" s="117"/>
      <c r="J24" s="18">
        <f t="shared" si="0"/>
        <v>0</v>
      </c>
      <c r="K24" s="117"/>
      <c r="L24" s="18">
        <f t="shared" si="0"/>
        <v>0</v>
      </c>
      <c r="M24" s="66"/>
      <c r="N24" s="18">
        <f t="shared" ref="N24" si="50">M24/$C$42</f>
        <v>0</v>
      </c>
      <c r="O24" s="179">
        <f t="shared" si="14"/>
        <v>0</v>
      </c>
      <c r="P24" s="18">
        <f t="shared" ref="P24:R41" si="51">O24/$C$42</f>
        <v>0</v>
      </c>
      <c r="Q24" s="117"/>
      <c r="R24" s="18">
        <f t="shared" si="51"/>
        <v>0</v>
      </c>
      <c r="S24" s="117"/>
      <c r="T24" s="18">
        <f t="shared" ref="T24" si="52">S24/$C$42</f>
        <v>0</v>
      </c>
    </row>
    <row r="25" spans="1:20" ht="38.25">
      <c r="A25" s="122" t="s">
        <v>151</v>
      </c>
      <c r="B25" s="65" t="s">
        <v>103</v>
      </c>
      <c r="C25" s="24">
        <f t="shared" si="3"/>
        <v>614217.07000000007</v>
      </c>
      <c r="D25" s="18">
        <f t="shared" si="4"/>
        <v>1.0045842466793296E-2</v>
      </c>
      <c r="E25" s="117">
        <f>SUM(E26:E33)</f>
        <v>614217.07000000007</v>
      </c>
      <c r="F25" s="18">
        <f t="shared" si="5"/>
        <v>1.0045842466793296E-2</v>
      </c>
      <c r="G25" s="179">
        <f>SUM(G26:G33)</f>
        <v>0</v>
      </c>
      <c r="H25" s="18">
        <f t="shared" si="6"/>
        <v>0</v>
      </c>
      <c r="I25" s="66">
        <f>SUM(I26:I33)</f>
        <v>0</v>
      </c>
      <c r="J25" s="18">
        <f t="shared" si="0"/>
        <v>0</v>
      </c>
      <c r="K25" s="66">
        <f>SUM(K26:K33)</f>
        <v>0</v>
      </c>
      <c r="L25" s="18">
        <f t="shared" si="0"/>
        <v>0</v>
      </c>
      <c r="M25" s="66">
        <f>SUM(M26:M33)</f>
        <v>0</v>
      </c>
      <c r="N25" s="18">
        <f t="shared" ref="N25" si="53">M25/$C$42</f>
        <v>0</v>
      </c>
      <c r="O25" s="179">
        <f>SUM(O26:O33)</f>
        <v>0</v>
      </c>
      <c r="P25" s="18">
        <f t="shared" si="51"/>
        <v>0</v>
      </c>
      <c r="Q25" s="66">
        <f>SUM(Q26:Q33)</f>
        <v>0</v>
      </c>
      <c r="R25" s="18">
        <f t="shared" si="51"/>
        <v>0</v>
      </c>
      <c r="S25" s="66">
        <f>SUM(S26:S33)</f>
        <v>0</v>
      </c>
      <c r="T25" s="18">
        <f t="shared" ref="T25" si="54">S25/$C$42</f>
        <v>0</v>
      </c>
    </row>
    <row r="26" spans="1:20">
      <c r="A26" s="116" t="s">
        <v>69</v>
      </c>
      <c r="B26" s="65"/>
      <c r="C26" s="24"/>
      <c r="D26" s="18"/>
      <c r="E26" s="117"/>
      <c r="F26" s="18"/>
      <c r="G26" s="179"/>
      <c r="H26" s="18"/>
      <c r="I26" s="66"/>
      <c r="J26" s="18"/>
      <c r="K26" s="66"/>
      <c r="L26" s="18"/>
      <c r="M26" s="66"/>
      <c r="N26" s="18"/>
      <c r="O26" s="179"/>
      <c r="P26" s="18"/>
      <c r="Q26" s="66"/>
      <c r="R26" s="18"/>
      <c r="S26" s="66"/>
      <c r="T26" s="18"/>
    </row>
    <row r="27" spans="1:20">
      <c r="A27" s="116" t="s">
        <v>152</v>
      </c>
      <c r="B27" s="65" t="s">
        <v>177</v>
      </c>
      <c r="C27" s="24">
        <f t="shared" si="3"/>
        <v>0</v>
      </c>
      <c r="D27" s="18">
        <f t="shared" si="4"/>
        <v>0</v>
      </c>
      <c r="E27" s="117"/>
      <c r="F27" s="18">
        <f t="shared" si="5"/>
        <v>0</v>
      </c>
      <c r="G27" s="179"/>
      <c r="H27" s="18">
        <f t="shared" si="6"/>
        <v>0</v>
      </c>
      <c r="I27" s="117"/>
      <c r="J27" s="18">
        <f t="shared" si="0"/>
        <v>0</v>
      </c>
      <c r="K27" s="117"/>
      <c r="L27" s="18">
        <f t="shared" si="0"/>
        <v>0</v>
      </c>
      <c r="M27" s="66"/>
      <c r="N27" s="18">
        <f t="shared" ref="N27" si="55">M27/$C$42</f>
        <v>0</v>
      </c>
      <c r="O27" s="179">
        <f t="shared" ref="O27:O33" si="56">Q27+S27</f>
        <v>0</v>
      </c>
      <c r="P27" s="18">
        <f t="shared" si="51"/>
        <v>0</v>
      </c>
      <c r="Q27" s="117"/>
      <c r="R27" s="18">
        <f t="shared" si="51"/>
        <v>0</v>
      </c>
      <c r="S27" s="117"/>
      <c r="T27" s="18">
        <f t="shared" ref="T27" si="57">S27/$C$42</f>
        <v>0</v>
      </c>
    </row>
    <row r="28" spans="1:20">
      <c r="A28" s="116" t="s">
        <v>153</v>
      </c>
      <c r="B28" s="65" t="s">
        <v>178</v>
      </c>
      <c r="C28" s="24">
        <f t="shared" si="3"/>
        <v>0</v>
      </c>
      <c r="D28" s="18">
        <f t="shared" si="4"/>
        <v>0</v>
      </c>
      <c r="E28" s="117"/>
      <c r="F28" s="18">
        <f t="shared" si="5"/>
        <v>0</v>
      </c>
      <c r="G28" s="179"/>
      <c r="H28" s="18">
        <f t="shared" si="6"/>
        <v>0</v>
      </c>
      <c r="I28" s="117"/>
      <c r="J28" s="18">
        <f t="shared" si="0"/>
        <v>0</v>
      </c>
      <c r="K28" s="117"/>
      <c r="L28" s="18">
        <f t="shared" si="0"/>
        <v>0</v>
      </c>
      <c r="M28" s="66"/>
      <c r="N28" s="18">
        <f t="shared" ref="N28" si="58">M28/$C$42</f>
        <v>0</v>
      </c>
      <c r="O28" s="179">
        <f t="shared" si="56"/>
        <v>0</v>
      </c>
      <c r="P28" s="18">
        <f t="shared" si="51"/>
        <v>0</v>
      </c>
      <c r="Q28" s="117"/>
      <c r="R28" s="18">
        <f t="shared" si="51"/>
        <v>0</v>
      </c>
      <c r="S28" s="117"/>
      <c r="T28" s="18">
        <f t="shared" ref="T28" si="59">S28/$C$42</f>
        <v>0</v>
      </c>
    </row>
    <row r="29" spans="1:20">
      <c r="A29" s="116" t="s">
        <v>154</v>
      </c>
      <c r="B29" s="65" t="s">
        <v>179</v>
      </c>
      <c r="C29" s="24">
        <f t="shared" si="3"/>
        <v>431616</v>
      </c>
      <c r="D29" s="18">
        <f t="shared" si="4"/>
        <v>7.059306154007499E-3</v>
      </c>
      <c r="E29" s="117">
        <v>431616</v>
      </c>
      <c r="F29" s="18">
        <f t="shared" si="5"/>
        <v>7.059306154007499E-3</v>
      </c>
      <c r="G29" s="179"/>
      <c r="H29" s="18">
        <f t="shared" si="6"/>
        <v>0</v>
      </c>
      <c r="I29" s="117"/>
      <c r="J29" s="18">
        <f t="shared" si="0"/>
        <v>0</v>
      </c>
      <c r="K29" s="117"/>
      <c r="L29" s="18">
        <f t="shared" si="0"/>
        <v>0</v>
      </c>
      <c r="M29" s="66"/>
      <c r="N29" s="18">
        <f t="shared" ref="N29" si="60">M29/$C$42</f>
        <v>0</v>
      </c>
      <c r="O29" s="179">
        <f t="shared" si="56"/>
        <v>0</v>
      </c>
      <c r="P29" s="18">
        <f t="shared" si="51"/>
        <v>0</v>
      </c>
      <c r="Q29" s="117"/>
      <c r="R29" s="18">
        <f t="shared" si="51"/>
        <v>0</v>
      </c>
      <c r="S29" s="117"/>
      <c r="T29" s="18">
        <f t="shared" ref="T29" si="61">S29/$C$42</f>
        <v>0</v>
      </c>
    </row>
    <row r="30" spans="1:20">
      <c r="A30" s="116" t="s">
        <v>155</v>
      </c>
      <c r="B30" s="65" t="s">
        <v>180</v>
      </c>
      <c r="C30" s="24">
        <f t="shared" si="3"/>
        <v>176401.07</v>
      </c>
      <c r="D30" s="18">
        <f t="shared" si="4"/>
        <v>2.8851320595726471E-3</v>
      </c>
      <c r="E30" s="117">
        <v>176401.07</v>
      </c>
      <c r="F30" s="18">
        <f t="shared" si="5"/>
        <v>2.8851320595726471E-3</v>
      </c>
      <c r="G30" s="179"/>
      <c r="H30" s="18">
        <f t="shared" si="6"/>
        <v>0</v>
      </c>
      <c r="I30" s="117"/>
      <c r="J30" s="18">
        <f t="shared" si="0"/>
        <v>0</v>
      </c>
      <c r="K30" s="117"/>
      <c r="L30" s="18">
        <f t="shared" si="0"/>
        <v>0</v>
      </c>
      <c r="M30" s="66"/>
      <c r="N30" s="18">
        <f t="shared" ref="N30" si="62">M30/$C$42</f>
        <v>0</v>
      </c>
      <c r="O30" s="179">
        <f t="shared" si="56"/>
        <v>0</v>
      </c>
      <c r="P30" s="18">
        <f t="shared" si="51"/>
        <v>0</v>
      </c>
      <c r="Q30" s="117"/>
      <c r="R30" s="18">
        <f t="shared" si="51"/>
        <v>0</v>
      </c>
      <c r="S30" s="117"/>
      <c r="T30" s="18">
        <f t="shared" ref="T30" si="63">S30/$C$42</f>
        <v>0</v>
      </c>
    </row>
    <row r="31" spans="1:20">
      <c r="A31" s="116" t="s">
        <v>156</v>
      </c>
      <c r="B31" s="65" t="s">
        <v>181</v>
      </c>
      <c r="C31" s="24">
        <f t="shared" si="3"/>
        <v>6200</v>
      </c>
      <c r="D31" s="18">
        <f>C31/$C$42</f>
        <v>1.0140425321314894E-4</v>
      </c>
      <c r="E31" s="117">
        <v>6200</v>
      </c>
      <c r="F31" s="18">
        <f t="shared" si="5"/>
        <v>1.0140425321314894E-4</v>
      </c>
      <c r="G31" s="179"/>
      <c r="H31" s="18">
        <f t="shared" si="6"/>
        <v>0</v>
      </c>
      <c r="I31" s="117"/>
      <c r="J31" s="18">
        <f t="shared" si="0"/>
        <v>0</v>
      </c>
      <c r="K31" s="117"/>
      <c r="L31" s="18">
        <f t="shared" si="0"/>
        <v>0</v>
      </c>
      <c r="M31" s="66"/>
      <c r="N31" s="18">
        <f t="shared" ref="N31" si="64">M31/$C$42</f>
        <v>0</v>
      </c>
      <c r="O31" s="179">
        <f t="shared" si="56"/>
        <v>0</v>
      </c>
      <c r="P31" s="18">
        <f t="shared" si="51"/>
        <v>0</v>
      </c>
      <c r="Q31" s="117"/>
      <c r="R31" s="18">
        <f t="shared" si="51"/>
        <v>0</v>
      </c>
      <c r="S31" s="117"/>
      <c r="T31" s="18">
        <f t="shared" ref="T31" si="65">S31/$C$42</f>
        <v>0</v>
      </c>
    </row>
    <row r="32" spans="1:20">
      <c r="A32" s="116" t="s">
        <v>157</v>
      </c>
      <c r="B32" s="65" t="s">
        <v>182</v>
      </c>
      <c r="C32" s="24">
        <f t="shared" si="3"/>
        <v>0</v>
      </c>
      <c r="D32" s="18">
        <f t="shared" si="4"/>
        <v>0</v>
      </c>
      <c r="E32" s="117"/>
      <c r="F32" s="18">
        <f t="shared" si="5"/>
        <v>0</v>
      </c>
      <c r="G32" s="179"/>
      <c r="H32" s="18">
        <f t="shared" si="6"/>
        <v>0</v>
      </c>
      <c r="I32" s="117"/>
      <c r="J32" s="18">
        <f t="shared" si="0"/>
        <v>0</v>
      </c>
      <c r="K32" s="117"/>
      <c r="L32" s="18">
        <f t="shared" si="0"/>
        <v>0</v>
      </c>
      <c r="M32" s="66"/>
      <c r="N32" s="18">
        <f t="shared" ref="N32" si="66">M32/$C$42</f>
        <v>0</v>
      </c>
      <c r="O32" s="179">
        <f t="shared" si="56"/>
        <v>0</v>
      </c>
      <c r="P32" s="18">
        <f t="shared" si="51"/>
        <v>0</v>
      </c>
      <c r="Q32" s="117"/>
      <c r="R32" s="18">
        <f t="shared" si="51"/>
        <v>0</v>
      </c>
      <c r="S32" s="117"/>
      <c r="T32" s="18">
        <f t="shared" ref="T32" si="67">S32/$C$42</f>
        <v>0</v>
      </c>
    </row>
    <row r="33" spans="1:20">
      <c r="A33" s="116" t="s">
        <v>158</v>
      </c>
      <c r="B33" s="65" t="s">
        <v>183</v>
      </c>
      <c r="C33" s="24">
        <f t="shared" si="3"/>
        <v>0</v>
      </c>
      <c r="D33" s="18">
        <f t="shared" si="4"/>
        <v>0</v>
      </c>
      <c r="E33" s="117"/>
      <c r="F33" s="18">
        <f t="shared" si="5"/>
        <v>0</v>
      </c>
      <c r="G33" s="179"/>
      <c r="H33" s="18">
        <f t="shared" si="6"/>
        <v>0</v>
      </c>
      <c r="I33" s="117"/>
      <c r="J33" s="18">
        <f t="shared" si="0"/>
        <v>0</v>
      </c>
      <c r="K33" s="117"/>
      <c r="L33" s="18">
        <f t="shared" si="0"/>
        <v>0</v>
      </c>
      <c r="M33" s="66"/>
      <c r="N33" s="18">
        <f t="shared" ref="N33" si="68">M33/$C$42</f>
        <v>0</v>
      </c>
      <c r="O33" s="179">
        <f t="shared" si="56"/>
        <v>0</v>
      </c>
      <c r="P33" s="18">
        <f t="shared" si="51"/>
        <v>0</v>
      </c>
      <c r="Q33" s="117"/>
      <c r="R33" s="18">
        <f t="shared" si="51"/>
        <v>0</v>
      </c>
      <c r="S33" s="117"/>
      <c r="T33" s="18">
        <f t="shared" ref="T33" si="69">S33/$C$42</f>
        <v>0</v>
      </c>
    </row>
    <row r="34" spans="1:20">
      <c r="A34" s="122" t="s">
        <v>159</v>
      </c>
      <c r="B34" s="65" t="s">
        <v>104</v>
      </c>
      <c r="C34" s="24">
        <f t="shared" si="3"/>
        <v>0</v>
      </c>
      <c r="D34" s="18">
        <f t="shared" si="4"/>
        <v>0</v>
      </c>
      <c r="E34" s="117">
        <f>SUM(E36:E37)</f>
        <v>0</v>
      </c>
      <c r="F34" s="18">
        <f t="shared" si="5"/>
        <v>0</v>
      </c>
      <c r="G34" s="179">
        <f>SUM(G36:G37)</f>
        <v>0</v>
      </c>
      <c r="H34" s="18">
        <f t="shared" si="6"/>
        <v>0</v>
      </c>
      <c r="I34" s="66">
        <f>SUM(I36:I37)</f>
        <v>0</v>
      </c>
      <c r="J34" s="18">
        <f t="shared" si="0"/>
        <v>0</v>
      </c>
      <c r="K34" s="66">
        <f>SUM(K36:K37)</f>
        <v>0</v>
      </c>
      <c r="L34" s="18">
        <f t="shared" si="0"/>
        <v>0</v>
      </c>
      <c r="M34" s="66">
        <f>SUM(M36:M37)</f>
        <v>0</v>
      </c>
      <c r="N34" s="18">
        <f t="shared" ref="N34" si="70">M34/$C$42</f>
        <v>0</v>
      </c>
      <c r="O34" s="179">
        <f>SUM(O36:O37)</f>
        <v>0</v>
      </c>
      <c r="P34" s="18">
        <f t="shared" si="51"/>
        <v>0</v>
      </c>
      <c r="Q34" s="66">
        <f>SUM(Q36:Q37)</f>
        <v>0</v>
      </c>
      <c r="R34" s="18">
        <f t="shared" si="51"/>
        <v>0</v>
      </c>
      <c r="S34" s="66">
        <f>SUM(S36:S37)</f>
        <v>0</v>
      </c>
      <c r="T34" s="18">
        <f t="shared" ref="T34" si="71">S34/$C$42</f>
        <v>0</v>
      </c>
    </row>
    <row r="35" spans="1:20">
      <c r="A35" s="116" t="s">
        <v>69</v>
      </c>
      <c r="B35" s="65"/>
      <c r="C35" s="24"/>
      <c r="D35" s="18"/>
      <c r="E35" s="117"/>
      <c r="F35" s="18"/>
      <c r="G35" s="179"/>
      <c r="H35" s="18"/>
      <c r="I35" s="66"/>
      <c r="J35" s="18"/>
      <c r="K35" s="66"/>
      <c r="L35" s="18"/>
      <c r="M35" s="66"/>
      <c r="N35" s="18"/>
      <c r="O35" s="179"/>
      <c r="P35" s="18"/>
      <c r="Q35" s="66"/>
      <c r="R35" s="18"/>
      <c r="S35" s="66"/>
      <c r="T35" s="18"/>
    </row>
    <row r="36" spans="1:20" ht="25.5">
      <c r="A36" s="116" t="s">
        <v>160</v>
      </c>
      <c r="B36" s="65" t="s">
        <v>105</v>
      </c>
      <c r="C36" s="24">
        <f t="shared" si="3"/>
        <v>0</v>
      </c>
      <c r="D36" s="18">
        <f t="shared" si="4"/>
        <v>0</v>
      </c>
      <c r="E36" s="117"/>
      <c r="F36" s="18">
        <f t="shared" si="5"/>
        <v>0</v>
      </c>
      <c r="G36" s="179"/>
      <c r="H36" s="18">
        <f t="shared" si="6"/>
        <v>0</v>
      </c>
      <c r="I36" s="117"/>
      <c r="J36" s="18">
        <f t="shared" si="0"/>
        <v>0</v>
      </c>
      <c r="K36" s="117"/>
      <c r="L36" s="18">
        <f t="shared" si="0"/>
        <v>0</v>
      </c>
      <c r="M36" s="66"/>
      <c r="N36" s="18">
        <f t="shared" ref="N36" si="72">M36/$C$42</f>
        <v>0</v>
      </c>
      <c r="O36" s="179">
        <f t="shared" ref="O36:O37" si="73">Q36+S36</f>
        <v>0</v>
      </c>
      <c r="P36" s="18">
        <f t="shared" si="51"/>
        <v>0</v>
      </c>
      <c r="Q36" s="117"/>
      <c r="R36" s="18">
        <f t="shared" si="51"/>
        <v>0</v>
      </c>
      <c r="S36" s="117"/>
      <c r="T36" s="18">
        <f t="shared" ref="T36" si="74">S36/$C$42</f>
        <v>0</v>
      </c>
    </row>
    <row r="37" spans="1:20" ht="25.5">
      <c r="A37" s="116" t="s">
        <v>161</v>
      </c>
      <c r="B37" s="65" t="s">
        <v>106</v>
      </c>
      <c r="C37" s="24">
        <f t="shared" si="3"/>
        <v>0</v>
      </c>
      <c r="D37" s="18">
        <f t="shared" si="4"/>
        <v>0</v>
      </c>
      <c r="E37" s="117"/>
      <c r="F37" s="18">
        <f t="shared" si="5"/>
        <v>0</v>
      </c>
      <c r="G37" s="179"/>
      <c r="H37" s="18">
        <f t="shared" si="6"/>
        <v>0</v>
      </c>
      <c r="I37" s="117"/>
      <c r="J37" s="18">
        <f t="shared" si="0"/>
        <v>0</v>
      </c>
      <c r="K37" s="117"/>
      <c r="L37" s="18">
        <f t="shared" si="0"/>
        <v>0</v>
      </c>
      <c r="M37" s="66"/>
      <c r="N37" s="18">
        <f t="shared" ref="N37" si="75">M37/$C$42</f>
        <v>0</v>
      </c>
      <c r="O37" s="179">
        <f t="shared" si="73"/>
        <v>0</v>
      </c>
      <c r="P37" s="18">
        <f t="shared" si="51"/>
        <v>0</v>
      </c>
      <c r="Q37" s="117"/>
      <c r="R37" s="18">
        <f t="shared" si="51"/>
        <v>0</v>
      </c>
      <c r="S37" s="117"/>
      <c r="T37" s="18">
        <f t="shared" ref="T37" si="76">S37/$C$42</f>
        <v>0</v>
      </c>
    </row>
    <row r="38" spans="1:20">
      <c r="A38" s="122" t="s">
        <v>162</v>
      </c>
      <c r="B38" s="65" t="s">
        <v>112</v>
      </c>
      <c r="C38" s="24">
        <f t="shared" si="3"/>
        <v>0</v>
      </c>
      <c r="D38" s="18">
        <f t="shared" si="4"/>
        <v>0</v>
      </c>
      <c r="E38" s="117">
        <f>SUM(E39:E41)</f>
        <v>0</v>
      </c>
      <c r="F38" s="18">
        <f t="shared" si="5"/>
        <v>0</v>
      </c>
      <c r="G38" s="179">
        <f>SUM(G39:G41)</f>
        <v>0</v>
      </c>
      <c r="H38" s="18">
        <f t="shared" si="6"/>
        <v>0</v>
      </c>
      <c r="I38" s="66">
        <f>SUM(I39:I41)</f>
        <v>0</v>
      </c>
      <c r="J38" s="18">
        <f t="shared" si="0"/>
        <v>0</v>
      </c>
      <c r="K38" s="66">
        <f>SUM(K39:K41)</f>
        <v>0</v>
      </c>
      <c r="L38" s="18">
        <f t="shared" si="0"/>
        <v>0</v>
      </c>
      <c r="M38" s="66">
        <f>SUM(M39:M41)</f>
        <v>0</v>
      </c>
      <c r="N38" s="18">
        <f t="shared" ref="N38" si="77">M38/$C$42</f>
        <v>0</v>
      </c>
      <c r="O38" s="179">
        <f>SUM(O39:O41)</f>
        <v>0</v>
      </c>
      <c r="P38" s="18">
        <f t="shared" si="51"/>
        <v>0</v>
      </c>
      <c r="Q38" s="66">
        <f>SUM(Q39:Q41)</f>
        <v>0</v>
      </c>
      <c r="R38" s="18">
        <f t="shared" si="51"/>
        <v>0</v>
      </c>
      <c r="S38" s="66">
        <f>SUM(S39:S41)</f>
        <v>0</v>
      </c>
      <c r="T38" s="18">
        <f t="shared" ref="T38" si="78">S38/$C$42</f>
        <v>0</v>
      </c>
    </row>
    <row r="39" spans="1:20">
      <c r="A39" s="116" t="s">
        <v>69</v>
      </c>
      <c r="B39" s="65"/>
      <c r="C39" s="24"/>
      <c r="D39" s="18"/>
      <c r="E39" s="117"/>
      <c r="F39" s="18"/>
      <c r="G39" s="179"/>
      <c r="H39" s="18"/>
      <c r="I39" s="66"/>
      <c r="J39" s="18"/>
      <c r="K39" s="66"/>
      <c r="L39" s="18"/>
      <c r="M39" s="66"/>
      <c r="N39" s="18"/>
      <c r="O39" s="179"/>
      <c r="P39" s="18"/>
      <c r="Q39" s="66"/>
      <c r="R39" s="18"/>
      <c r="S39" s="66"/>
      <c r="T39" s="18"/>
    </row>
    <row r="40" spans="1:20">
      <c r="A40" s="116" t="s">
        <v>163</v>
      </c>
      <c r="B40" s="65" t="s">
        <v>113</v>
      </c>
      <c r="C40" s="24">
        <f t="shared" si="3"/>
        <v>0</v>
      </c>
      <c r="D40" s="18">
        <f t="shared" si="4"/>
        <v>0</v>
      </c>
      <c r="E40" s="117"/>
      <c r="F40" s="18">
        <f t="shared" si="5"/>
        <v>0</v>
      </c>
      <c r="G40" s="179"/>
      <c r="H40" s="18">
        <f t="shared" si="6"/>
        <v>0</v>
      </c>
      <c r="I40" s="117"/>
      <c r="J40" s="18">
        <f t="shared" si="0"/>
        <v>0</v>
      </c>
      <c r="K40" s="117"/>
      <c r="L40" s="18">
        <f t="shared" si="0"/>
        <v>0</v>
      </c>
      <c r="M40" s="66"/>
      <c r="N40" s="18">
        <f t="shared" ref="N40" si="79">M40/$C$42</f>
        <v>0</v>
      </c>
      <c r="O40" s="179">
        <f t="shared" ref="O40:O41" si="80">Q40+S40</f>
        <v>0</v>
      </c>
      <c r="P40" s="18">
        <f t="shared" si="51"/>
        <v>0</v>
      </c>
      <c r="Q40" s="117"/>
      <c r="R40" s="18">
        <f t="shared" si="51"/>
        <v>0</v>
      </c>
      <c r="S40" s="117"/>
      <c r="T40" s="18">
        <f t="shared" ref="T40" si="81">S40/$C$42</f>
        <v>0</v>
      </c>
    </row>
    <row r="41" spans="1:20" ht="25.5">
      <c r="A41" s="116" t="s">
        <v>164</v>
      </c>
      <c r="B41" s="65" t="s">
        <v>114</v>
      </c>
      <c r="C41" s="24">
        <f t="shared" si="3"/>
        <v>0</v>
      </c>
      <c r="D41" s="18">
        <f t="shared" si="4"/>
        <v>0</v>
      </c>
      <c r="E41" s="117"/>
      <c r="F41" s="18">
        <f t="shared" si="5"/>
        <v>0</v>
      </c>
      <c r="G41" s="179"/>
      <c r="H41" s="18">
        <f t="shared" si="6"/>
        <v>0</v>
      </c>
      <c r="I41" s="117"/>
      <c r="J41" s="18">
        <f t="shared" si="0"/>
        <v>0</v>
      </c>
      <c r="K41" s="117"/>
      <c r="L41" s="18">
        <f t="shared" si="0"/>
        <v>0</v>
      </c>
      <c r="M41" s="66"/>
      <c r="N41" s="18">
        <f t="shared" ref="N41" si="82">M41/$C$42</f>
        <v>0</v>
      </c>
      <c r="O41" s="179">
        <f t="shared" si="80"/>
        <v>0</v>
      </c>
      <c r="P41" s="18">
        <f t="shared" si="51"/>
        <v>0</v>
      </c>
      <c r="Q41" s="117"/>
      <c r="R41" s="18">
        <f t="shared" si="51"/>
        <v>0</v>
      </c>
      <c r="S41" s="117"/>
      <c r="T41" s="18">
        <f t="shared" ref="T41" si="83">S41/$C$42</f>
        <v>0</v>
      </c>
    </row>
    <row r="42" spans="1:20" s="31" customFormat="1">
      <c r="A42" s="29" t="s">
        <v>92</v>
      </c>
      <c r="B42" s="23">
        <v>9000</v>
      </c>
      <c r="C42" s="24">
        <f>C8+C9+C10+C22+C23+C24+C25+C34+C38</f>
        <v>61141419.649999999</v>
      </c>
      <c r="D42" s="26">
        <f>D8+D9+D10+D22+D23+D24+D25+D34+D38</f>
        <v>1.0000000000000002</v>
      </c>
      <c r="E42" s="177">
        <f>E8+E9+E10+E22+E23+E24+E25+E34+E38</f>
        <v>57475613.219999999</v>
      </c>
      <c r="F42" s="26">
        <f t="shared" ref="F42:T42" si="84">F8+F9+F10+F22+F23+F24+F25+F34+F38</f>
        <v>0.9400438123454663</v>
      </c>
      <c r="G42" s="177">
        <f t="shared" si="84"/>
        <v>3562278.27</v>
      </c>
      <c r="H42" s="26">
        <f t="shared" si="84"/>
        <v>5.8262930275286798E-2</v>
      </c>
      <c r="I42" s="24">
        <f t="shared" si="84"/>
        <v>0</v>
      </c>
      <c r="J42" s="26">
        <f t="shared" si="84"/>
        <v>0</v>
      </c>
      <c r="K42" s="24">
        <f t="shared" si="84"/>
        <v>0</v>
      </c>
      <c r="L42" s="26">
        <f t="shared" si="84"/>
        <v>0</v>
      </c>
      <c r="M42" s="24">
        <f t="shared" si="84"/>
        <v>0</v>
      </c>
      <c r="N42" s="26">
        <f t="shared" si="84"/>
        <v>0</v>
      </c>
      <c r="O42" s="183">
        <f t="shared" si="84"/>
        <v>103528.16</v>
      </c>
      <c r="P42" s="25">
        <f t="shared" si="84"/>
        <v>1.6932573792469996E-3</v>
      </c>
      <c r="Q42" s="24">
        <f t="shared" si="84"/>
        <v>93528.16</v>
      </c>
      <c r="R42" s="26">
        <f t="shared" si="84"/>
        <v>1.5297021321290176E-3</v>
      </c>
      <c r="S42" s="24">
        <f t="shared" si="84"/>
        <v>10000</v>
      </c>
      <c r="T42" s="26">
        <f t="shared" si="84"/>
        <v>1.6355524711798215E-4</v>
      </c>
    </row>
    <row r="43" spans="1:20" ht="15.75">
      <c r="A43" s="259"/>
      <c r="B43" s="259"/>
      <c r="C43" s="259"/>
      <c r="D43" s="259"/>
      <c r="E43" s="32"/>
      <c r="F43" s="32"/>
      <c r="G43" s="32"/>
      <c r="H43" s="32"/>
      <c r="I43" s="32"/>
      <c r="J43" s="32"/>
      <c r="K43" s="32"/>
      <c r="L43" s="32"/>
      <c r="M43" s="258"/>
      <c r="N43" s="258"/>
      <c r="O43" s="258"/>
      <c r="P43" s="258"/>
      <c r="Q43" s="258"/>
      <c r="R43" s="258"/>
      <c r="S43" s="258"/>
      <c r="T43" s="258"/>
    </row>
    <row r="44" spans="1:20" s="74" customFormat="1" ht="15.75" customHeight="1">
      <c r="A44" s="256" t="s">
        <v>429</v>
      </c>
      <c r="B44" s="256"/>
      <c r="C44" s="257" t="s">
        <v>663</v>
      </c>
      <c r="D44" s="257"/>
      <c r="F44" s="257"/>
      <c r="G44" s="257"/>
      <c r="I44" s="257" t="s">
        <v>664</v>
      </c>
      <c r="J44" s="257"/>
    </row>
    <row r="45" spans="1:20" s="74" customFormat="1">
      <c r="A45" s="79" t="s">
        <v>430</v>
      </c>
      <c r="C45" s="255" t="s">
        <v>431</v>
      </c>
      <c r="D45" s="255"/>
      <c r="E45" s="92"/>
      <c r="F45" s="255" t="s">
        <v>432</v>
      </c>
      <c r="G45" s="255"/>
      <c r="H45" s="92"/>
      <c r="I45" s="255" t="s">
        <v>433</v>
      </c>
      <c r="J45" s="255"/>
    </row>
    <row r="46" spans="1:20" s="74" customFormat="1">
      <c r="A46" s="79"/>
      <c r="C46" s="92"/>
      <c r="D46" s="92"/>
      <c r="E46" s="92"/>
      <c r="F46" s="92"/>
      <c r="G46" s="92"/>
      <c r="H46" s="92"/>
      <c r="I46" s="92"/>
      <c r="J46" s="92"/>
    </row>
    <row r="47" spans="1:20" s="74" customFormat="1" ht="15.75">
      <c r="A47" s="91" t="s">
        <v>434</v>
      </c>
      <c r="C47" s="257" t="s">
        <v>696</v>
      </c>
      <c r="D47" s="257"/>
      <c r="F47" s="257" t="s">
        <v>697</v>
      </c>
      <c r="G47" s="257"/>
      <c r="I47" s="257">
        <v>510558</v>
      </c>
      <c r="J47" s="257"/>
    </row>
    <row r="48" spans="1:20" s="74" customFormat="1">
      <c r="A48" s="79"/>
      <c r="C48" s="255" t="s">
        <v>431</v>
      </c>
      <c r="D48" s="255"/>
      <c r="E48" s="92"/>
      <c r="F48" s="255" t="s">
        <v>435</v>
      </c>
      <c r="G48" s="255"/>
      <c r="H48" s="92"/>
      <c r="I48" s="255" t="s">
        <v>436</v>
      </c>
      <c r="J48" s="255"/>
    </row>
    <row r="49" spans="1:12" s="74" customFormat="1" ht="15.75">
      <c r="A49" s="138" t="s">
        <v>214</v>
      </c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36">
    <mergeCell ref="A1:T1"/>
    <mergeCell ref="M43:T43"/>
    <mergeCell ref="A43:D43"/>
    <mergeCell ref="A3:A6"/>
    <mergeCell ref="B3:B6"/>
    <mergeCell ref="C3:C6"/>
    <mergeCell ref="D3:D6"/>
    <mergeCell ref="E3:T3"/>
    <mergeCell ref="E4:E6"/>
    <mergeCell ref="F4:F6"/>
    <mergeCell ref="G4:G6"/>
    <mergeCell ref="H4:H6"/>
    <mergeCell ref="I4:L4"/>
    <mergeCell ref="M4:M6"/>
    <mergeCell ref="N4:N6"/>
    <mergeCell ref="O4:O6"/>
    <mergeCell ref="P4:P6"/>
    <mergeCell ref="Q4:T4"/>
    <mergeCell ref="I5:L5"/>
    <mergeCell ref="Q5:Q6"/>
    <mergeCell ref="R5:R6"/>
    <mergeCell ref="S5:S6"/>
    <mergeCell ref="T5:T6"/>
    <mergeCell ref="C48:D48"/>
    <mergeCell ref="F48:G48"/>
    <mergeCell ref="I48:J48"/>
    <mergeCell ref="A44:B44"/>
    <mergeCell ref="C44:D44"/>
    <mergeCell ref="F44:G44"/>
    <mergeCell ref="I44:J44"/>
    <mergeCell ref="C45:D45"/>
    <mergeCell ref="F45:G45"/>
    <mergeCell ref="I45:J45"/>
    <mergeCell ref="C47:D47"/>
    <mergeCell ref="F47:G47"/>
    <mergeCell ref="I47:J4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8"/>
  <sheetViews>
    <sheetView topLeftCell="A31" zoomScaleNormal="100" workbookViewId="0">
      <selection activeCell="I43" sqref="I43:I44"/>
    </sheetView>
  </sheetViews>
  <sheetFormatPr defaultRowHeight="15"/>
  <cols>
    <col min="1" max="1" width="34.7109375" customWidth="1"/>
    <col min="2" max="2" width="11" customWidth="1"/>
    <col min="3" max="3" width="6.42578125" bestFit="1" customWidth="1"/>
    <col min="4" max="4" width="13.85546875" customWidth="1"/>
    <col min="6" max="6" width="12" customWidth="1"/>
    <col min="7" max="7" width="12.42578125" customWidth="1"/>
    <col min="8" max="8" width="10" customWidth="1"/>
    <col min="9" max="9" width="19.5703125" customWidth="1"/>
    <col min="10" max="10" width="15" customWidth="1"/>
    <col min="11" max="11" width="13.140625" customWidth="1"/>
  </cols>
  <sheetData>
    <row r="1" spans="1:11">
      <c r="H1" s="247" t="s">
        <v>186</v>
      </c>
      <c r="I1" s="247"/>
      <c r="J1" s="247"/>
      <c r="K1" s="247"/>
    </row>
    <row r="2" spans="1:11" ht="53.25" customHeight="1">
      <c r="H2" s="248" t="s">
        <v>50</v>
      </c>
      <c r="I2" s="248"/>
      <c r="J2" s="248"/>
      <c r="K2" s="248"/>
    </row>
    <row r="3" spans="1:11">
      <c r="A3" s="36"/>
    </row>
    <row r="4" spans="1:11" ht="16.5">
      <c r="A4" s="260" t="s">
        <v>187</v>
      </c>
      <c r="B4" s="260"/>
      <c r="C4" s="260"/>
      <c r="D4" s="260"/>
      <c r="E4" s="260"/>
      <c r="F4" s="260"/>
      <c r="G4" s="260"/>
      <c r="H4" s="260"/>
      <c r="I4" s="260"/>
      <c r="J4" s="42"/>
      <c r="K4" s="42"/>
    </row>
    <row r="5" spans="1:11" ht="16.5">
      <c r="A5" s="260" t="s">
        <v>188</v>
      </c>
      <c r="B5" s="260"/>
      <c r="C5" s="260"/>
      <c r="D5" s="260"/>
      <c r="E5" s="260"/>
      <c r="F5" s="260"/>
      <c r="G5" s="260"/>
      <c r="H5" s="260"/>
      <c r="I5" s="260"/>
    </row>
    <row r="6" spans="1:11">
      <c r="A6" s="12"/>
    </row>
    <row r="7" spans="1:11" ht="15.75">
      <c r="B7" s="68"/>
      <c r="C7" s="68"/>
      <c r="D7" s="264" t="s">
        <v>695</v>
      </c>
      <c r="E7" s="264"/>
      <c r="F7" s="264"/>
      <c r="G7" s="264"/>
      <c r="H7" s="68"/>
      <c r="I7" s="68"/>
      <c r="K7" s="17" t="s">
        <v>7</v>
      </c>
    </row>
    <row r="8" spans="1:11" ht="15.75">
      <c r="A8" s="38"/>
      <c r="B8" s="38"/>
      <c r="J8" s="16" t="s">
        <v>8</v>
      </c>
      <c r="K8" s="123"/>
    </row>
    <row r="9" spans="1:11" ht="15.75">
      <c r="A9" s="38"/>
      <c r="B9" s="38"/>
      <c r="I9" s="262" t="s">
        <v>9</v>
      </c>
      <c r="J9" s="263"/>
      <c r="K9" s="124"/>
    </row>
    <row r="10" spans="1:11" ht="15.75">
      <c r="J10" s="16" t="s">
        <v>10</v>
      </c>
      <c r="K10" s="124" t="s">
        <v>651</v>
      </c>
    </row>
    <row r="11" spans="1:11" ht="65.25" customHeight="1">
      <c r="A11" s="266" t="s">
        <v>11</v>
      </c>
      <c r="B11" s="266"/>
      <c r="C11" s="253" t="s">
        <v>714</v>
      </c>
      <c r="D11" s="253"/>
      <c r="E11" s="253"/>
      <c r="F11" s="253"/>
      <c r="G11" s="253"/>
      <c r="H11" s="253"/>
      <c r="I11" s="253"/>
      <c r="J11" s="16" t="s">
        <v>12</v>
      </c>
      <c r="K11" s="124" t="s">
        <v>652</v>
      </c>
    </row>
    <row r="12" spans="1:11" ht="31.5" customHeight="1">
      <c r="A12" s="266" t="s">
        <v>14</v>
      </c>
      <c r="B12" s="266"/>
      <c r="C12" s="253" t="s">
        <v>709</v>
      </c>
      <c r="D12" s="253"/>
      <c r="E12" s="253"/>
      <c r="F12" s="253"/>
      <c r="G12" s="253"/>
      <c r="H12" s="253"/>
      <c r="I12" s="253"/>
      <c r="J12" s="16" t="s">
        <v>189</v>
      </c>
      <c r="K12" s="124"/>
    </row>
    <row r="13" spans="1:11" ht="15.75" customHeight="1">
      <c r="A13" s="266" t="s">
        <v>15</v>
      </c>
      <c r="B13" s="266"/>
      <c r="C13" s="253" t="s">
        <v>646</v>
      </c>
      <c r="D13" s="253"/>
      <c r="E13" s="253"/>
      <c r="F13" s="253"/>
      <c r="G13" s="253"/>
      <c r="H13" s="253"/>
      <c r="I13" s="253"/>
      <c r="J13" s="16" t="s">
        <v>16</v>
      </c>
      <c r="K13" s="124" t="s">
        <v>653</v>
      </c>
    </row>
    <row r="14" spans="1:11" ht="15.75">
      <c r="A14" s="13" t="s">
        <v>17</v>
      </c>
      <c r="B14" s="38"/>
      <c r="J14" s="38"/>
      <c r="K14" s="44"/>
    </row>
    <row r="15" spans="1:11" ht="15.75">
      <c r="A15" s="39"/>
    </row>
    <row r="16" spans="1:11" ht="15.75">
      <c r="A16" s="261" t="s">
        <v>190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</row>
    <row r="17" spans="1:11">
      <c r="A17" s="12"/>
    </row>
    <row r="18" spans="1:11" ht="28.5" customHeight="1">
      <c r="A18" s="249" t="s">
        <v>191</v>
      </c>
      <c r="B18" s="249" t="s">
        <v>192</v>
      </c>
      <c r="C18" s="249" t="s">
        <v>56</v>
      </c>
      <c r="D18" s="249" t="s">
        <v>193</v>
      </c>
      <c r="E18" s="249"/>
      <c r="F18" s="249"/>
      <c r="G18" s="249" t="s">
        <v>194</v>
      </c>
      <c r="H18" s="249" t="s">
        <v>195</v>
      </c>
      <c r="I18" s="249" t="s">
        <v>196</v>
      </c>
      <c r="J18" s="249"/>
      <c r="K18" s="249"/>
    </row>
    <row r="19" spans="1:11">
      <c r="A19" s="249"/>
      <c r="B19" s="249"/>
      <c r="C19" s="249"/>
      <c r="D19" s="249" t="s">
        <v>197</v>
      </c>
      <c r="E19" s="249"/>
      <c r="F19" s="249" t="s">
        <v>198</v>
      </c>
      <c r="G19" s="249"/>
      <c r="H19" s="249"/>
      <c r="I19" s="249" t="s">
        <v>205</v>
      </c>
      <c r="J19" s="249" t="s">
        <v>199</v>
      </c>
      <c r="K19" s="249" t="s">
        <v>200</v>
      </c>
    </row>
    <row r="20" spans="1:11" ht="25.5">
      <c r="A20" s="249"/>
      <c r="B20" s="249"/>
      <c r="C20" s="249"/>
      <c r="D20" s="18" t="s">
        <v>201</v>
      </c>
      <c r="E20" s="18" t="s">
        <v>202</v>
      </c>
      <c r="F20" s="249"/>
      <c r="G20" s="249"/>
      <c r="H20" s="249"/>
      <c r="I20" s="249"/>
      <c r="J20" s="249"/>
      <c r="K20" s="249"/>
    </row>
    <row r="21" spans="1:11" s="21" customFormat="1" ht="11.25">
      <c r="A21" s="20">
        <v>1</v>
      </c>
      <c r="B21" s="20">
        <v>2</v>
      </c>
      <c r="C21" s="20">
        <v>3</v>
      </c>
      <c r="D21" s="20">
        <v>4</v>
      </c>
      <c r="E21" s="20">
        <v>5</v>
      </c>
      <c r="F21" s="20">
        <v>6</v>
      </c>
      <c r="G21" s="20">
        <v>7</v>
      </c>
      <c r="H21" s="20">
        <v>8</v>
      </c>
      <c r="I21" s="20">
        <v>9</v>
      </c>
      <c r="J21" s="20">
        <v>10</v>
      </c>
      <c r="K21" s="20">
        <v>11</v>
      </c>
    </row>
    <row r="22" spans="1:11" ht="63.75">
      <c r="A22" s="129" t="s">
        <v>683</v>
      </c>
      <c r="B22" s="130"/>
      <c r="C22" s="131">
        <v>2000</v>
      </c>
      <c r="D22" s="131" t="s">
        <v>662</v>
      </c>
      <c r="E22" s="130" t="s">
        <v>661</v>
      </c>
      <c r="F22" s="133" t="s">
        <v>685</v>
      </c>
      <c r="G22" s="117">
        <v>61581.9</v>
      </c>
      <c r="H22" s="117">
        <v>6149.82</v>
      </c>
      <c r="I22" s="130" t="s">
        <v>705</v>
      </c>
      <c r="J22" s="134" t="s">
        <v>706</v>
      </c>
      <c r="K22" s="130" t="s">
        <v>686</v>
      </c>
    </row>
    <row r="23" spans="1:11" ht="76.5">
      <c r="A23" s="129" t="s">
        <v>684</v>
      </c>
      <c r="B23" s="130"/>
      <c r="C23" s="131">
        <v>2100</v>
      </c>
      <c r="D23" s="131" t="s">
        <v>662</v>
      </c>
      <c r="E23" s="130" t="s">
        <v>661</v>
      </c>
      <c r="F23" s="133" t="s">
        <v>687</v>
      </c>
      <c r="G23" s="117">
        <v>10085.52</v>
      </c>
      <c r="H23" s="117">
        <v>815.61</v>
      </c>
      <c r="I23" s="130" t="s">
        <v>701</v>
      </c>
      <c r="J23" s="134" t="s">
        <v>704</v>
      </c>
      <c r="K23" s="130" t="s">
        <v>700</v>
      </c>
    </row>
    <row r="24" spans="1:11" ht="89.25">
      <c r="A24" s="129" t="s">
        <v>711</v>
      </c>
      <c r="B24" s="130"/>
      <c r="C24" s="132">
        <v>2200</v>
      </c>
      <c r="D24" s="131" t="s">
        <v>662</v>
      </c>
      <c r="E24" s="130" t="s">
        <v>661</v>
      </c>
      <c r="F24" s="140">
        <v>16.3</v>
      </c>
      <c r="G24" s="117">
        <v>9168.36</v>
      </c>
      <c r="H24" s="117">
        <v>764.03</v>
      </c>
      <c r="I24" s="130" t="s">
        <v>702</v>
      </c>
      <c r="J24" s="134" t="s">
        <v>703</v>
      </c>
      <c r="K24" s="130" t="s">
        <v>700</v>
      </c>
    </row>
    <row r="25" spans="1:11" s="31" customFormat="1">
      <c r="A25" s="265" t="s">
        <v>92</v>
      </c>
      <c r="B25" s="265"/>
      <c r="C25" s="25">
        <v>9000</v>
      </c>
      <c r="D25" s="25" t="s">
        <v>93</v>
      </c>
      <c r="E25" s="25" t="s">
        <v>93</v>
      </c>
      <c r="F25" s="127" t="s">
        <v>279</v>
      </c>
      <c r="G25" s="24">
        <f>SUM(G22:G24)</f>
        <v>80835.78</v>
      </c>
      <c r="H25" s="24" t="s">
        <v>279</v>
      </c>
      <c r="I25" s="25" t="s">
        <v>93</v>
      </c>
      <c r="J25" s="25" t="s">
        <v>93</v>
      </c>
      <c r="K25" s="25" t="s">
        <v>93</v>
      </c>
    </row>
    <row r="26" spans="1:11" s="31" customFormat="1">
      <c r="A26" s="22"/>
      <c r="B26" s="22"/>
      <c r="C26" s="35"/>
      <c r="D26" s="35"/>
      <c r="E26" s="35"/>
      <c r="F26" s="34"/>
      <c r="G26" s="34"/>
      <c r="H26" s="34"/>
      <c r="I26" s="35"/>
      <c r="J26" s="35"/>
      <c r="K26" s="35"/>
    </row>
    <row r="27" spans="1:11" s="31" customFormat="1">
      <c r="A27" s="22"/>
      <c r="B27" s="22"/>
      <c r="C27" s="35"/>
      <c r="D27" s="35"/>
      <c r="E27" s="35"/>
      <c r="F27" s="34"/>
      <c r="G27" s="34"/>
      <c r="H27" s="34"/>
      <c r="I27" s="35"/>
      <c r="J27" s="35"/>
      <c r="K27" s="35"/>
    </row>
    <row r="28" spans="1:11" ht="15.75">
      <c r="A28" s="261" t="s">
        <v>203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>
      <c r="A29" s="12"/>
    </row>
    <row r="30" spans="1:11" ht="25.5" customHeight="1">
      <c r="A30" s="249" t="s">
        <v>638</v>
      </c>
      <c r="B30" s="249" t="s">
        <v>192</v>
      </c>
      <c r="C30" s="249" t="s">
        <v>56</v>
      </c>
      <c r="D30" s="249" t="s">
        <v>639</v>
      </c>
      <c r="E30" s="249"/>
      <c r="F30" s="249"/>
      <c r="G30" s="249" t="s">
        <v>640</v>
      </c>
      <c r="H30" s="249" t="s">
        <v>195</v>
      </c>
      <c r="I30" s="249" t="s">
        <v>196</v>
      </c>
      <c r="J30" s="249"/>
      <c r="K30" s="249"/>
    </row>
    <row r="31" spans="1:11">
      <c r="A31" s="249"/>
      <c r="B31" s="249"/>
      <c r="C31" s="249"/>
      <c r="D31" s="249" t="s">
        <v>197</v>
      </c>
      <c r="E31" s="249"/>
      <c r="F31" s="249" t="s">
        <v>198</v>
      </c>
      <c r="G31" s="249"/>
      <c r="H31" s="249"/>
      <c r="I31" s="249" t="s">
        <v>205</v>
      </c>
      <c r="J31" s="249" t="s">
        <v>199</v>
      </c>
      <c r="K31" s="249" t="s">
        <v>200</v>
      </c>
    </row>
    <row r="32" spans="1:11" ht="25.5">
      <c r="A32" s="249"/>
      <c r="B32" s="249"/>
      <c r="C32" s="249"/>
      <c r="D32" s="18" t="s">
        <v>201</v>
      </c>
      <c r="E32" s="18" t="s">
        <v>202</v>
      </c>
      <c r="F32" s="249"/>
      <c r="G32" s="249"/>
      <c r="H32" s="249"/>
      <c r="I32" s="249"/>
      <c r="J32" s="249"/>
      <c r="K32" s="249"/>
    </row>
    <row r="33" spans="1:11" s="21" customFormat="1" ht="11.25">
      <c r="A33" s="20">
        <v>1</v>
      </c>
      <c r="B33" s="20">
        <v>2</v>
      </c>
      <c r="C33" s="20">
        <v>3</v>
      </c>
      <c r="D33" s="20">
        <v>4</v>
      </c>
      <c r="E33" s="20">
        <v>5</v>
      </c>
      <c r="F33" s="20">
        <v>6</v>
      </c>
      <c r="G33" s="20">
        <v>7</v>
      </c>
      <c r="H33" s="20">
        <v>8</v>
      </c>
      <c r="I33" s="20">
        <v>9</v>
      </c>
      <c r="J33" s="20">
        <v>10</v>
      </c>
      <c r="K33" s="20">
        <v>11</v>
      </c>
    </row>
    <row r="34" spans="1:11">
      <c r="A34" s="129"/>
      <c r="B34" s="130"/>
      <c r="C34" s="18">
        <v>1000</v>
      </c>
      <c r="D34" s="132"/>
      <c r="E34" s="132"/>
      <c r="F34" s="133"/>
      <c r="G34" s="117"/>
      <c r="H34" s="117"/>
      <c r="I34" s="130"/>
      <c r="J34" s="134"/>
      <c r="K34" s="130"/>
    </row>
    <row r="35" spans="1:11">
      <c r="A35" s="129"/>
      <c r="B35" s="130"/>
      <c r="C35" s="18">
        <v>2000</v>
      </c>
      <c r="D35" s="132"/>
      <c r="E35" s="132"/>
      <c r="F35" s="133"/>
      <c r="G35" s="117"/>
      <c r="H35" s="117"/>
      <c r="I35" s="130"/>
      <c r="J35" s="134"/>
      <c r="K35" s="130"/>
    </row>
    <row r="36" spans="1:11">
      <c r="A36" s="129" t="s">
        <v>644</v>
      </c>
      <c r="B36" s="130"/>
      <c r="C36" s="132"/>
      <c r="D36" s="132"/>
      <c r="E36" s="132"/>
      <c r="F36" s="133"/>
      <c r="G36" s="117"/>
      <c r="H36" s="117"/>
      <c r="I36" s="130"/>
      <c r="J36" s="134"/>
      <c r="K36" s="130"/>
    </row>
    <row r="37" spans="1:11">
      <c r="A37" s="265" t="s">
        <v>92</v>
      </c>
      <c r="B37" s="265"/>
      <c r="C37" s="25">
        <v>9000</v>
      </c>
      <c r="D37" s="25" t="s">
        <v>93</v>
      </c>
      <c r="E37" s="25" t="s">
        <v>93</v>
      </c>
      <c r="F37" s="127" t="s">
        <v>279</v>
      </c>
      <c r="G37" s="24">
        <f>SUM(G34:G36)</f>
        <v>0</v>
      </c>
      <c r="H37" s="24">
        <f t="shared" ref="H37" si="0">SUM(H34:H36)</f>
        <v>0</v>
      </c>
      <c r="I37" s="25" t="s">
        <v>93</v>
      </c>
      <c r="J37" s="25" t="s">
        <v>93</v>
      </c>
      <c r="K37" s="25" t="s">
        <v>93</v>
      </c>
    </row>
    <row r="38" spans="1:11">
      <c r="A38" s="22"/>
      <c r="B38" s="22"/>
      <c r="C38" s="35"/>
      <c r="D38" s="35"/>
      <c r="E38" s="35"/>
      <c r="F38" s="34"/>
      <c r="G38" s="34"/>
      <c r="H38" s="34"/>
      <c r="I38" s="35"/>
      <c r="J38" s="35"/>
      <c r="K38" s="35"/>
    </row>
    <row r="40" spans="1:11" ht="15.75">
      <c r="A40" s="261" t="s">
        <v>204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>
      <c r="A41" s="12"/>
    </row>
    <row r="42" spans="1:11" ht="24" customHeight="1">
      <c r="A42" s="249" t="s">
        <v>641</v>
      </c>
      <c r="B42" s="249" t="s">
        <v>192</v>
      </c>
      <c r="C42" s="249" t="s">
        <v>56</v>
      </c>
      <c r="D42" s="249" t="s">
        <v>642</v>
      </c>
      <c r="E42" s="249"/>
      <c r="F42" s="249"/>
      <c r="G42" s="249" t="s">
        <v>643</v>
      </c>
      <c r="H42" s="249" t="s">
        <v>195</v>
      </c>
      <c r="I42" s="249" t="s">
        <v>196</v>
      </c>
      <c r="J42" s="249"/>
      <c r="K42" s="249"/>
    </row>
    <row r="43" spans="1:11">
      <c r="A43" s="249"/>
      <c r="B43" s="249"/>
      <c r="C43" s="249"/>
      <c r="D43" s="249" t="s">
        <v>197</v>
      </c>
      <c r="E43" s="249"/>
      <c r="F43" s="249" t="s">
        <v>198</v>
      </c>
      <c r="G43" s="249"/>
      <c r="H43" s="249"/>
      <c r="I43" s="249" t="s">
        <v>205</v>
      </c>
      <c r="J43" s="249" t="s">
        <v>199</v>
      </c>
      <c r="K43" s="249" t="s">
        <v>200</v>
      </c>
    </row>
    <row r="44" spans="1:11" ht="25.5">
      <c r="A44" s="249"/>
      <c r="B44" s="249"/>
      <c r="C44" s="249"/>
      <c r="D44" s="18" t="s">
        <v>201</v>
      </c>
      <c r="E44" s="18" t="s">
        <v>202</v>
      </c>
      <c r="F44" s="249"/>
      <c r="G44" s="249"/>
      <c r="H44" s="249"/>
      <c r="I44" s="249"/>
      <c r="J44" s="249"/>
      <c r="K44" s="249"/>
    </row>
    <row r="45" spans="1:11" s="21" customFormat="1" ht="11.25">
      <c r="A45" s="20">
        <v>1</v>
      </c>
      <c r="B45" s="20">
        <v>2</v>
      </c>
      <c r="C45" s="20">
        <v>3</v>
      </c>
      <c r="D45" s="20">
        <v>4</v>
      </c>
      <c r="E45" s="20">
        <v>5</v>
      </c>
      <c r="F45" s="20">
        <v>6</v>
      </c>
      <c r="G45" s="20">
        <v>7</v>
      </c>
      <c r="H45" s="20">
        <v>8</v>
      </c>
      <c r="I45" s="20">
        <v>9</v>
      </c>
      <c r="J45" s="20">
        <v>10</v>
      </c>
      <c r="K45" s="20">
        <v>11</v>
      </c>
    </row>
    <row r="46" spans="1:11">
      <c r="A46" s="128"/>
      <c r="B46" s="72"/>
      <c r="C46" s="18">
        <v>1000</v>
      </c>
      <c r="D46" s="41"/>
      <c r="E46" s="41"/>
      <c r="F46" s="125"/>
      <c r="G46" s="66"/>
      <c r="H46" s="66"/>
      <c r="I46" s="72"/>
      <c r="J46" s="52"/>
      <c r="K46" s="72"/>
    </row>
    <row r="47" spans="1:11">
      <c r="A47" s="128"/>
      <c r="B47" s="72"/>
      <c r="C47" s="18">
        <v>2000</v>
      </c>
      <c r="D47" s="41"/>
      <c r="E47" s="41"/>
      <c r="F47" s="125"/>
      <c r="G47" s="66"/>
      <c r="H47" s="66"/>
      <c r="I47" s="72"/>
      <c r="J47" s="52"/>
      <c r="K47" s="72"/>
    </row>
    <row r="48" spans="1:11">
      <c r="A48" s="128"/>
      <c r="B48" s="72"/>
      <c r="C48" s="41"/>
      <c r="D48" s="41"/>
      <c r="E48" s="41"/>
      <c r="F48" s="125"/>
      <c r="G48" s="66"/>
      <c r="H48" s="66"/>
      <c r="I48" s="72"/>
      <c r="J48" s="52"/>
      <c r="K48" s="72"/>
    </row>
    <row r="49" spans="1:11">
      <c r="A49" s="265" t="s">
        <v>92</v>
      </c>
      <c r="B49" s="265"/>
      <c r="C49" s="25">
        <v>9000</v>
      </c>
      <c r="D49" s="25" t="s">
        <v>93</v>
      </c>
      <c r="E49" s="25" t="s">
        <v>93</v>
      </c>
      <c r="F49" s="24" t="s">
        <v>279</v>
      </c>
      <c r="G49" s="24">
        <f t="shared" ref="G49" si="1">SUM(G46:G48)</f>
        <v>0</v>
      </c>
      <c r="H49" s="24">
        <f t="shared" ref="H49" si="2">SUM(H46:H48)</f>
        <v>0</v>
      </c>
      <c r="I49" s="25" t="s">
        <v>93</v>
      </c>
      <c r="J49" s="25" t="s">
        <v>93</v>
      </c>
      <c r="K49" s="25" t="s">
        <v>93</v>
      </c>
    </row>
    <row r="52" spans="1:11" s="74" customFormat="1" ht="15.75">
      <c r="A52" s="91" t="s">
        <v>165</v>
      </c>
    </row>
    <row r="53" spans="1:11" s="74" customFormat="1" ht="15.75" customHeight="1">
      <c r="A53" s="256" t="s">
        <v>429</v>
      </c>
      <c r="B53" s="256"/>
      <c r="C53" s="257" t="s">
        <v>663</v>
      </c>
      <c r="D53" s="257"/>
      <c r="F53" s="257"/>
      <c r="G53" s="257"/>
      <c r="I53" s="257" t="s">
        <v>664</v>
      </c>
      <c r="J53" s="257"/>
    </row>
    <row r="54" spans="1:11" s="74" customFormat="1">
      <c r="A54" s="79" t="s">
        <v>430</v>
      </c>
      <c r="C54" s="255" t="s">
        <v>431</v>
      </c>
      <c r="D54" s="255"/>
      <c r="E54" s="92"/>
      <c r="F54" s="255" t="s">
        <v>432</v>
      </c>
      <c r="G54" s="255"/>
      <c r="H54" s="92"/>
      <c r="I54" s="255" t="s">
        <v>433</v>
      </c>
      <c r="J54" s="255"/>
    </row>
    <row r="55" spans="1:11" s="74" customFormat="1">
      <c r="A55" s="79"/>
      <c r="C55" s="92"/>
      <c r="D55" s="92"/>
      <c r="E55" s="92"/>
      <c r="F55" s="92"/>
      <c r="G55" s="92"/>
      <c r="H55" s="92"/>
      <c r="I55" s="92"/>
      <c r="J55" s="92"/>
    </row>
    <row r="56" spans="1:11" s="74" customFormat="1" ht="15.75">
      <c r="A56" s="91" t="s">
        <v>434</v>
      </c>
      <c r="C56" s="257" t="s">
        <v>696</v>
      </c>
      <c r="D56" s="257"/>
      <c r="F56" s="257" t="s">
        <v>697</v>
      </c>
      <c r="G56" s="257"/>
      <c r="I56" s="257">
        <v>510558</v>
      </c>
      <c r="J56" s="257"/>
    </row>
    <row r="57" spans="1:11" s="74" customFormat="1">
      <c r="A57" s="79"/>
      <c r="C57" s="255" t="s">
        <v>431</v>
      </c>
      <c r="D57" s="255"/>
      <c r="E57" s="92"/>
      <c r="F57" s="255" t="s">
        <v>435</v>
      </c>
      <c r="G57" s="255"/>
      <c r="H57" s="92"/>
      <c r="I57" s="255" t="s">
        <v>436</v>
      </c>
      <c r="J57" s="255"/>
    </row>
    <row r="58" spans="1:11" s="74" customFormat="1" ht="15.75">
      <c r="A58" s="138" t="s">
        <v>723</v>
      </c>
    </row>
  </sheetData>
  <mergeCells count="67">
    <mergeCell ref="H1:K1"/>
    <mergeCell ref="H2:K2"/>
    <mergeCell ref="F53:G53"/>
    <mergeCell ref="H42:H44"/>
    <mergeCell ref="I42:K42"/>
    <mergeCell ref="I31:I32"/>
    <mergeCell ref="J31:J32"/>
    <mergeCell ref="K31:K32"/>
    <mergeCell ref="A28:K28"/>
    <mergeCell ref="A30:A32"/>
    <mergeCell ref="B30:B32"/>
    <mergeCell ref="C30:C32"/>
    <mergeCell ref="D30:F30"/>
    <mergeCell ref="I43:I44"/>
    <mergeCell ref="J43:J44"/>
    <mergeCell ref="K43:K44"/>
    <mergeCell ref="A49:B49"/>
    <mergeCell ref="A53:B53"/>
    <mergeCell ref="C53:D53"/>
    <mergeCell ref="A42:A44"/>
    <mergeCell ref="B42:B44"/>
    <mergeCell ref="C42:C44"/>
    <mergeCell ref="D42:F42"/>
    <mergeCell ref="G42:G44"/>
    <mergeCell ref="D43:E43"/>
    <mergeCell ref="F43:F44"/>
    <mergeCell ref="I30:K30"/>
    <mergeCell ref="D31:E31"/>
    <mergeCell ref="F31:F32"/>
    <mergeCell ref="A37:B37"/>
    <mergeCell ref="A40:K40"/>
    <mergeCell ref="A12:B12"/>
    <mergeCell ref="A11:B11"/>
    <mergeCell ref="A13:B13"/>
    <mergeCell ref="G30:G32"/>
    <mergeCell ref="H30:H32"/>
    <mergeCell ref="A25:B25"/>
    <mergeCell ref="I19:I20"/>
    <mergeCell ref="C11:I11"/>
    <mergeCell ref="C12:I12"/>
    <mergeCell ref="C13:I13"/>
    <mergeCell ref="A5:I5"/>
    <mergeCell ref="A4:I4"/>
    <mergeCell ref="H18:H20"/>
    <mergeCell ref="I18:K18"/>
    <mergeCell ref="D19:E19"/>
    <mergeCell ref="F19:F20"/>
    <mergeCell ref="J19:J20"/>
    <mergeCell ref="K19:K20"/>
    <mergeCell ref="A18:A20"/>
    <mergeCell ref="B18:B20"/>
    <mergeCell ref="C18:C20"/>
    <mergeCell ref="D18:F18"/>
    <mergeCell ref="G18:G20"/>
    <mergeCell ref="A16:K16"/>
    <mergeCell ref="I9:J9"/>
    <mergeCell ref="D7:G7"/>
    <mergeCell ref="C57:D57"/>
    <mergeCell ref="F57:G57"/>
    <mergeCell ref="I57:J57"/>
    <mergeCell ref="I53:J53"/>
    <mergeCell ref="C54:D54"/>
    <mergeCell ref="F54:G54"/>
    <mergeCell ref="I54:J54"/>
    <mergeCell ref="C56:D56"/>
    <mergeCell ref="I56:J56"/>
    <mergeCell ref="F56:G56"/>
  </mergeCells>
  <pageMargins left="0.39370078740157483" right="0.39370078740157483" top="0.78740157480314965" bottom="0.59055118110236227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5"/>
  <sheetViews>
    <sheetView zoomScaleNormal="100" workbookViewId="0">
      <selection activeCell="K9" sqref="K9:L9"/>
    </sheetView>
  </sheetViews>
  <sheetFormatPr defaultRowHeight="15"/>
  <cols>
    <col min="1" max="1" width="36.85546875" customWidth="1"/>
    <col min="2" max="2" width="10.140625" customWidth="1"/>
    <col min="3" max="4" width="10.85546875" customWidth="1"/>
    <col min="5" max="5" width="12" customWidth="1"/>
    <col min="6" max="6" width="6.42578125" bestFit="1" customWidth="1"/>
    <col min="7" max="7" width="10.42578125" customWidth="1"/>
    <col min="8" max="8" width="10.7109375" customWidth="1"/>
    <col min="9" max="9" width="9.28515625" customWidth="1"/>
    <col min="10" max="10" width="14.7109375" customWidth="1"/>
    <col min="11" max="11" width="13.5703125" customWidth="1"/>
    <col min="12" max="12" width="14.28515625" customWidth="1"/>
    <col min="13" max="13" width="15.28515625" customWidth="1"/>
  </cols>
  <sheetData>
    <row r="1" spans="1:13">
      <c r="J1" s="247" t="s">
        <v>206</v>
      </c>
      <c r="K1" s="247"/>
      <c r="L1" s="247"/>
      <c r="M1" s="247"/>
    </row>
    <row r="2" spans="1:13" ht="53.25" customHeight="1">
      <c r="J2" s="248" t="s">
        <v>50</v>
      </c>
      <c r="K2" s="248"/>
      <c r="L2" s="248"/>
      <c r="M2" s="248"/>
    </row>
    <row r="3" spans="1:13">
      <c r="A3" s="46"/>
    </row>
    <row r="4" spans="1:13" ht="16.5">
      <c r="A4" s="267" t="s">
        <v>218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</row>
    <row r="5" spans="1:13" ht="16.5">
      <c r="A5" s="268" t="s">
        <v>219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</row>
    <row r="6" spans="1:13" ht="15.75">
      <c r="A6" s="11"/>
    </row>
    <row r="7" spans="1:13" ht="23.25" customHeight="1">
      <c r="B7" s="68"/>
      <c r="C7" s="68"/>
      <c r="D7" s="68"/>
      <c r="E7" s="246" t="s">
        <v>695</v>
      </c>
      <c r="F7" s="246"/>
      <c r="G7" s="246"/>
      <c r="H7" s="246"/>
      <c r="I7" s="68"/>
      <c r="J7" s="68"/>
      <c r="K7" s="68"/>
      <c r="M7" s="17" t="s">
        <v>7</v>
      </c>
    </row>
    <row r="8" spans="1:13" ht="15.75">
      <c r="A8" s="38"/>
      <c r="B8" s="38"/>
      <c r="L8" s="16" t="s">
        <v>8</v>
      </c>
      <c r="M8" s="135"/>
    </row>
    <row r="9" spans="1:13" ht="15.75">
      <c r="A9" s="38"/>
      <c r="B9" s="38"/>
      <c r="K9" s="262" t="s">
        <v>9</v>
      </c>
      <c r="L9" s="263"/>
      <c r="M9" s="136"/>
    </row>
    <row r="10" spans="1:13" ht="15.75">
      <c r="A10" s="38"/>
      <c r="B10" s="38"/>
      <c r="L10" s="16" t="s">
        <v>10</v>
      </c>
      <c r="M10" s="143">
        <v>2128019707</v>
      </c>
    </row>
    <row r="11" spans="1:13" ht="48.75" customHeight="1">
      <c r="A11" s="13" t="s">
        <v>11</v>
      </c>
      <c r="B11" s="54"/>
      <c r="C11" s="253" t="s">
        <v>648</v>
      </c>
      <c r="D11" s="253"/>
      <c r="E11" s="253"/>
      <c r="F11" s="253"/>
      <c r="G11" s="253"/>
      <c r="H11" s="253"/>
      <c r="I11" s="253"/>
      <c r="J11" s="253"/>
      <c r="K11" s="253"/>
      <c r="L11" s="16" t="s">
        <v>12</v>
      </c>
      <c r="M11" s="143">
        <v>213001001</v>
      </c>
    </row>
    <row r="12" spans="1:13" ht="31.5">
      <c r="A12" s="13" t="s">
        <v>14</v>
      </c>
      <c r="B12" s="54"/>
      <c r="C12" s="253" t="s">
        <v>649</v>
      </c>
      <c r="D12" s="253"/>
      <c r="E12" s="253"/>
      <c r="F12" s="253"/>
      <c r="G12" s="253"/>
      <c r="H12" s="253"/>
      <c r="I12" s="253"/>
      <c r="J12" s="253"/>
      <c r="K12" s="253"/>
      <c r="L12" s="16" t="s">
        <v>189</v>
      </c>
      <c r="M12" s="136"/>
    </row>
    <row r="13" spans="1:13" ht="15.75">
      <c r="A13" s="13" t="s">
        <v>15</v>
      </c>
      <c r="B13" s="54"/>
      <c r="C13" s="253" t="s">
        <v>646</v>
      </c>
      <c r="D13" s="253"/>
      <c r="E13" s="253"/>
      <c r="F13" s="253"/>
      <c r="G13" s="253"/>
      <c r="H13" s="253"/>
      <c r="I13" s="253"/>
      <c r="J13" s="253"/>
      <c r="K13" s="253"/>
      <c r="L13" s="16" t="s">
        <v>16</v>
      </c>
      <c r="M13" s="143">
        <v>97701000000</v>
      </c>
    </row>
    <row r="14" spans="1:13" ht="15.75">
      <c r="A14" s="13" t="s">
        <v>17</v>
      </c>
      <c r="B14" s="38"/>
      <c r="C14" s="38"/>
      <c r="D14" s="51"/>
      <c r="M14" s="49"/>
    </row>
    <row r="15" spans="1:13" ht="15.75">
      <c r="A15" s="12"/>
      <c r="M15" s="50"/>
    </row>
    <row r="16" spans="1:13" ht="30.75" customHeight="1">
      <c r="A16" s="249" t="s">
        <v>207</v>
      </c>
      <c r="B16" s="249"/>
      <c r="C16" s="249"/>
      <c r="D16" s="249"/>
      <c r="E16" s="249"/>
      <c r="F16" s="249" t="s">
        <v>56</v>
      </c>
      <c r="G16" s="249" t="s">
        <v>220</v>
      </c>
      <c r="H16" s="249" t="s">
        <v>208</v>
      </c>
      <c r="I16" s="249" t="s">
        <v>209</v>
      </c>
      <c r="J16" s="249" t="s">
        <v>221</v>
      </c>
      <c r="K16" s="249" t="s">
        <v>210</v>
      </c>
      <c r="L16" s="249"/>
      <c r="M16" s="249" t="s">
        <v>224</v>
      </c>
    </row>
    <row r="17" spans="1:13" ht="72.75" customHeight="1">
      <c r="A17" s="18" t="s">
        <v>201</v>
      </c>
      <c r="B17" s="18" t="s">
        <v>10</v>
      </c>
      <c r="C17" s="18" t="s">
        <v>211</v>
      </c>
      <c r="D17" s="18" t="s">
        <v>212</v>
      </c>
      <c r="E17" s="18" t="s">
        <v>213</v>
      </c>
      <c r="F17" s="249"/>
      <c r="G17" s="249"/>
      <c r="H17" s="249"/>
      <c r="I17" s="249"/>
      <c r="J17" s="249"/>
      <c r="K17" s="18" t="s">
        <v>222</v>
      </c>
      <c r="L17" s="18" t="s">
        <v>223</v>
      </c>
      <c r="M17" s="249"/>
    </row>
    <row r="18" spans="1:13" s="21" customFormat="1" ht="11.25">
      <c r="A18" s="20">
        <v>1</v>
      </c>
      <c r="B18" s="20">
        <v>2</v>
      </c>
      <c r="C18" s="20">
        <v>3</v>
      </c>
      <c r="D18" s="20">
        <v>4</v>
      </c>
      <c r="E18" s="20">
        <v>5</v>
      </c>
      <c r="F18" s="20">
        <v>6</v>
      </c>
      <c r="G18" s="20">
        <v>7</v>
      </c>
      <c r="H18" s="20">
        <v>8</v>
      </c>
      <c r="I18" s="20">
        <v>9</v>
      </c>
      <c r="J18" s="20">
        <v>10</v>
      </c>
      <c r="K18" s="20">
        <v>11</v>
      </c>
      <c r="L18" s="20">
        <v>12</v>
      </c>
      <c r="M18" s="20">
        <v>13</v>
      </c>
    </row>
    <row r="19" spans="1:13">
      <c r="A19" s="129"/>
      <c r="B19" s="130"/>
      <c r="C19" s="130"/>
      <c r="D19" s="134"/>
      <c r="E19" s="130"/>
      <c r="F19" s="130">
        <v>1000</v>
      </c>
      <c r="G19" s="117"/>
      <c r="H19" s="164"/>
      <c r="I19" s="131"/>
      <c r="J19" s="117"/>
      <c r="K19" s="117"/>
      <c r="L19" s="117"/>
      <c r="M19" s="117">
        <f>J19-K19+L19</f>
        <v>0</v>
      </c>
    </row>
    <row r="20" spans="1:13">
      <c r="A20" s="129"/>
      <c r="B20" s="130"/>
      <c r="C20" s="130"/>
      <c r="D20" s="134"/>
      <c r="E20" s="130"/>
      <c r="F20" s="130">
        <v>2000</v>
      </c>
      <c r="G20" s="117"/>
      <c r="H20" s="164"/>
      <c r="I20" s="131"/>
      <c r="J20" s="117"/>
      <c r="K20" s="117"/>
      <c r="L20" s="117"/>
      <c r="M20" s="117">
        <f t="shared" ref="M20:M21" si="0">J20-K20+L20</f>
        <v>0</v>
      </c>
    </row>
    <row r="21" spans="1:13">
      <c r="A21" s="129"/>
      <c r="B21" s="130"/>
      <c r="C21" s="130"/>
      <c r="D21" s="134"/>
      <c r="E21" s="130"/>
      <c r="F21" s="130"/>
      <c r="G21" s="117"/>
      <c r="H21" s="164"/>
      <c r="I21" s="131"/>
      <c r="J21" s="117"/>
      <c r="K21" s="117"/>
      <c r="L21" s="117"/>
      <c r="M21" s="117">
        <f t="shared" si="0"/>
        <v>0</v>
      </c>
    </row>
    <row r="22" spans="1:13" s="31" customFormat="1">
      <c r="A22" s="265" t="s">
        <v>92</v>
      </c>
      <c r="B22" s="265"/>
      <c r="C22" s="265"/>
      <c r="D22" s="265"/>
      <c r="E22" s="265"/>
      <c r="F22" s="25">
        <v>9000</v>
      </c>
      <c r="G22" s="24">
        <f>SUM(G19:G21)</f>
        <v>0</v>
      </c>
      <c r="H22" s="25" t="s">
        <v>93</v>
      </c>
      <c r="I22" s="25" t="s">
        <v>93</v>
      </c>
      <c r="J22" s="24">
        <f>SUM(J19:J21)</f>
        <v>0</v>
      </c>
      <c r="K22" s="24">
        <f t="shared" ref="K22:M22" si="1">SUM(K19:K21)</f>
        <v>0</v>
      </c>
      <c r="L22" s="24">
        <f t="shared" si="1"/>
        <v>0</v>
      </c>
      <c r="M22" s="24">
        <f t="shared" si="1"/>
        <v>0</v>
      </c>
    </row>
    <row r="23" spans="1:13" s="31" customFormat="1">
      <c r="A23" s="22"/>
      <c r="B23" s="22"/>
      <c r="C23" s="22"/>
      <c r="D23" s="22"/>
      <c r="E23" s="22"/>
      <c r="F23" s="35"/>
      <c r="G23" s="34"/>
      <c r="H23" s="35"/>
      <c r="I23" s="35"/>
      <c r="J23" s="34"/>
      <c r="K23" s="34"/>
      <c r="L23" s="34"/>
      <c r="M23" s="34"/>
    </row>
    <row r="24" spans="1:13">
      <c r="A24" s="12"/>
    </row>
    <row r="25" spans="1:13" s="74" customFormat="1" ht="15.75">
      <c r="A25" s="91" t="s">
        <v>165</v>
      </c>
    </row>
    <row r="26" spans="1:13" s="74" customFormat="1" ht="15.75" customHeight="1">
      <c r="A26" s="256" t="s">
        <v>429</v>
      </c>
      <c r="B26" s="256"/>
      <c r="C26" s="257" t="s">
        <v>663</v>
      </c>
      <c r="D26" s="257"/>
      <c r="F26" s="257"/>
      <c r="G26" s="257"/>
      <c r="I26" s="257" t="s">
        <v>664</v>
      </c>
      <c r="J26" s="257"/>
    </row>
    <row r="27" spans="1:13" s="74" customFormat="1">
      <c r="A27" s="79" t="s">
        <v>430</v>
      </c>
      <c r="C27" s="255" t="s">
        <v>431</v>
      </c>
      <c r="D27" s="255"/>
      <c r="E27" s="92"/>
      <c r="F27" s="255" t="s">
        <v>432</v>
      </c>
      <c r="G27" s="255"/>
      <c r="H27" s="92"/>
      <c r="I27" s="255" t="s">
        <v>433</v>
      </c>
      <c r="J27" s="255"/>
    </row>
    <row r="28" spans="1:13" s="74" customFormat="1">
      <c r="A28" s="79"/>
      <c r="C28" s="92"/>
      <c r="D28" s="92"/>
      <c r="E28" s="92"/>
      <c r="F28" s="92"/>
      <c r="G28" s="92"/>
      <c r="H28" s="92"/>
      <c r="I28" s="92"/>
      <c r="J28" s="92"/>
    </row>
    <row r="29" spans="1:13" s="74" customFormat="1" ht="15.75">
      <c r="A29" s="91" t="s">
        <v>434</v>
      </c>
      <c r="C29" s="257" t="s">
        <v>696</v>
      </c>
      <c r="D29" s="257"/>
      <c r="F29" s="257" t="s">
        <v>697</v>
      </c>
      <c r="G29" s="257"/>
      <c r="I29" s="257">
        <v>510558</v>
      </c>
      <c r="J29" s="257"/>
    </row>
    <row r="30" spans="1:13" s="74" customFormat="1">
      <c r="A30" s="79"/>
      <c r="C30" s="255" t="s">
        <v>431</v>
      </c>
      <c r="D30" s="255"/>
      <c r="E30" s="92"/>
      <c r="F30" s="255" t="s">
        <v>435</v>
      </c>
      <c r="G30" s="255"/>
      <c r="H30" s="92"/>
      <c r="I30" s="255" t="s">
        <v>436</v>
      </c>
      <c r="J30" s="255"/>
    </row>
    <row r="31" spans="1:13" s="74" customFormat="1" ht="15.75">
      <c r="A31" s="138" t="s">
        <v>720</v>
      </c>
    </row>
    <row r="32" spans="1:13">
      <c r="A32" s="48" t="s">
        <v>215</v>
      </c>
    </row>
    <row r="33" spans="1:13" ht="28.5" customHeight="1">
      <c r="A33" s="269" t="s">
        <v>216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>
      <c r="A34" s="269" t="s">
        <v>217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>
      <c r="A35" s="12"/>
    </row>
  </sheetData>
  <mergeCells count="33">
    <mergeCell ref="A33:M33"/>
    <mergeCell ref="A34:M34"/>
    <mergeCell ref="F26:G26"/>
    <mergeCell ref="F27:G27"/>
    <mergeCell ref="I26:J26"/>
    <mergeCell ref="I27:J27"/>
    <mergeCell ref="C29:D29"/>
    <mergeCell ref="F29:G29"/>
    <mergeCell ref="I29:J29"/>
    <mergeCell ref="C30:D30"/>
    <mergeCell ref="F30:G30"/>
    <mergeCell ref="I30:J30"/>
    <mergeCell ref="J1:M1"/>
    <mergeCell ref="J16:J17"/>
    <mergeCell ref="K16:L16"/>
    <mergeCell ref="M16:M17"/>
    <mergeCell ref="A22:E22"/>
    <mergeCell ref="A4:K4"/>
    <mergeCell ref="A5:K5"/>
    <mergeCell ref="A16:E16"/>
    <mergeCell ref="F16:F17"/>
    <mergeCell ref="G16:G17"/>
    <mergeCell ref="H16:H17"/>
    <mergeCell ref="I16:I17"/>
    <mergeCell ref="J2:M2"/>
    <mergeCell ref="C11:K11"/>
    <mergeCell ref="C12:K12"/>
    <mergeCell ref="C13:K13"/>
    <mergeCell ref="E7:H7"/>
    <mergeCell ref="K9:L9"/>
    <mergeCell ref="A26:B26"/>
    <mergeCell ref="C26:D26"/>
    <mergeCell ref="C27:D27"/>
  </mergeCells>
  <pageMargins left="0.39370078740157483" right="0.39370078740157483" top="0.78740157480314965" bottom="0.59055118110236227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5" zoomScaleNormal="100" workbookViewId="0">
      <selection activeCell="E48" sqref="E48"/>
    </sheetView>
  </sheetViews>
  <sheetFormatPr defaultRowHeight="15"/>
  <cols>
    <col min="1" max="1" width="38.85546875" customWidth="1"/>
    <col min="2" max="2" width="6.42578125" bestFit="1" customWidth="1"/>
    <col min="3" max="3" width="11.5703125" customWidth="1"/>
    <col min="4" max="5" width="12.42578125" customWidth="1"/>
    <col min="6" max="11" width="11.140625" customWidth="1"/>
    <col min="12" max="12" width="11.85546875" customWidth="1"/>
    <col min="13" max="13" width="11.7109375" customWidth="1"/>
    <col min="14" max="14" width="11.5703125" customWidth="1"/>
    <col min="15" max="15" width="12.140625" customWidth="1"/>
    <col min="16" max="16" width="14.7109375" customWidth="1"/>
  </cols>
  <sheetData>
    <row r="1" spans="1:16">
      <c r="M1" s="247" t="s">
        <v>225</v>
      </c>
      <c r="N1" s="247"/>
      <c r="O1" s="247"/>
      <c r="P1" s="247"/>
    </row>
    <row r="2" spans="1:16" ht="53.25" customHeight="1">
      <c r="L2" s="248" t="s">
        <v>50</v>
      </c>
      <c r="M2" s="248"/>
      <c r="N2" s="248"/>
      <c r="O2" s="248"/>
      <c r="P2" s="248"/>
    </row>
    <row r="3" spans="1:16">
      <c r="A3" s="53"/>
    </row>
    <row r="4" spans="1:16" ht="16.5">
      <c r="A4" s="245" t="s">
        <v>226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16">
      <c r="A5" s="53"/>
    </row>
    <row r="6" spans="1:16" ht="24.75" customHeight="1">
      <c r="B6" s="68"/>
      <c r="C6" s="68"/>
      <c r="D6" s="68"/>
      <c r="E6" s="68"/>
      <c r="F6" s="270" t="s">
        <v>707</v>
      </c>
      <c r="G6" s="270"/>
      <c r="H6" s="270"/>
      <c r="I6" s="270"/>
      <c r="J6" s="68"/>
      <c r="K6" s="68"/>
      <c r="L6" s="68"/>
      <c r="M6" s="68"/>
      <c r="N6" s="68"/>
      <c r="P6" s="17" t="s">
        <v>7</v>
      </c>
    </row>
    <row r="7" spans="1:16" ht="15.75">
      <c r="A7" s="38"/>
      <c r="B7" s="38"/>
      <c r="O7" s="16" t="s">
        <v>8</v>
      </c>
      <c r="P7" s="136"/>
    </row>
    <row r="8" spans="1:16" ht="15.75">
      <c r="A8" s="38"/>
      <c r="B8" s="38"/>
      <c r="N8" s="262" t="s">
        <v>9</v>
      </c>
      <c r="O8" s="263"/>
      <c r="P8" s="136"/>
    </row>
    <row r="9" spans="1:16" ht="15.75">
      <c r="A9" s="38"/>
      <c r="B9" s="38"/>
      <c r="O9" s="16" t="s">
        <v>10</v>
      </c>
      <c r="P9" s="143">
        <v>2128019707</v>
      </c>
    </row>
    <row r="10" spans="1:16" ht="31.5" customHeight="1">
      <c r="A10" s="13" t="s">
        <v>11</v>
      </c>
      <c r="B10" s="43"/>
      <c r="C10" s="253" t="s">
        <v>713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O10" s="16" t="s">
        <v>12</v>
      </c>
      <c r="P10" s="143">
        <v>213001001</v>
      </c>
    </row>
    <row r="11" spans="1:16" ht="31.5">
      <c r="A11" s="13" t="s">
        <v>14</v>
      </c>
      <c r="B11" s="43"/>
      <c r="C11" s="253" t="s">
        <v>715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62" t="s">
        <v>189</v>
      </c>
      <c r="O11" s="263"/>
      <c r="P11" s="136"/>
    </row>
    <row r="12" spans="1:16" ht="15.75" customHeight="1">
      <c r="A12" s="13" t="s">
        <v>15</v>
      </c>
      <c r="B12" s="43"/>
      <c r="C12" s="253" t="s">
        <v>646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O12" s="16" t="s">
        <v>16</v>
      </c>
      <c r="P12" s="136">
        <v>97701000000</v>
      </c>
    </row>
    <row r="13" spans="1:16" ht="15.75">
      <c r="A13" s="13" t="s">
        <v>17</v>
      </c>
      <c r="B13" s="38"/>
      <c r="O13" s="38"/>
      <c r="P13" s="40"/>
    </row>
    <row r="14" spans="1:16" ht="15.75">
      <c r="A14" s="13" t="s">
        <v>256</v>
      </c>
      <c r="B14" s="13"/>
      <c r="C14" s="13"/>
      <c r="D14" s="13"/>
      <c r="E14" s="13"/>
      <c r="O14" s="16" t="s">
        <v>53</v>
      </c>
      <c r="P14" s="17">
        <v>383</v>
      </c>
    </row>
    <row r="15" spans="1:16">
      <c r="A15" s="53"/>
    </row>
    <row r="16" spans="1:16" ht="38.25" customHeight="1">
      <c r="A16" s="249" t="s">
        <v>55</v>
      </c>
      <c r="B16" s="249" t="s">
        <v>56</v>
      </c>
      <c r="C16" s="249" t="s">
        <v>227</v>
      </c>
      <c r="D16" s="249"/>
      <c r="E16" s="249" t="s">
        <v>228</v>
      </c>
      <c r="F16" s="249"/>
      <c r="G16" s="249"/>
      <c r="H16" s="249"/>
      <c r="I16" s="249"/>
      <c r="J16" s="249"/>
      <c r="K16" s="249"/>
      <c r="L16" s="249" t="s">
        <v>229</v>
      </c>
      <c r="M16" s="249"/>
      <c r="N16" s="249"/>
      <c r="O16" s="249"/>
      <c r="P16" s="249"/>
    </row>
    <row r="17" spans="1:16">
      <c r="A17" s="249"/>
      <c r="B17" s="249"/>
      <c r="C17" s="249" t="s">
        <v>198</v>
      </c>
      <c r="D17" s="249" t="s">
        <v>230</v>
      </c>
      <c r="E17" s="249" t="s">
        <v>198</v>
      </c>
      <c r="F17" s="249" t="s">
        <v>231</v>
      </c>
      <c r="G17" s="249"/>
      <c r="H17" s="249"/>
      <c r="I17" s="249"/>
      <c r="J17" s="249"/>
      <c r="K17" s="249"/>
      <c r="L17" s="249" t="s">
        <v>198</v>
      </c>
      <c r="M17" s="249" t="s">
        <v>65</v>
      </c>
      <c r="N17" s="249"/>
      <c r="O17" s="249"/>
      <c r="P17" s="249"/>
    </row>
    <row r="18" spans="1:16" ht="66.75" customHeight="1">
      <c r="A18" s="249"/>
      <c r="B18" s="249"/>
      <c r="C18" s="249"/>
      <c r="D18" s="249"/>
      <c r="E18" s="249"/>
      <c r="F18" s="18" t="s">
        <v>232</v>
      </c>
      <c r="G18" s="18" t="s">
        <v>233</v>
      </c>
      <c r="H18" s="18" t="s">
        <v>234</v>
      </c>
      <c r="I18" s="18" t="s">
        <v>235</v>
      </c>
      <c r="J18" s="18" t="s">
        <v>236</v>
      </c>
      <c r="K18" s="18" t="s">
        <v>237</v>
      </c>
      <c r="L18" s="249"/>
      <c r="M18" s="18" t="s">
        <v>238</v>
      </c>
      <c r="N18" s="18" t="s">
        <v>239</v>
      </c>
      <c r="O18" s="18" t="s">
        <v>240</v>
      </c>
      <c r="P18" s="18" t="s">
        <v>241</v>
      </c>
    </row>
    <row r="19" spans="1:16" s="21" customFormat="1" ht="11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  <c r="P19" s="20">
        <v>16</v>
      </c>
    </row>
    <row r="20" spans="1:16">
      <c r="A20" s="122" t="s">
        <v>242</v>
      </c>
      <c r="B20" s="70">
        <v>1000</v>
      </c>
      <c r="C20" s="117"/>
      <c r="D20" s="117"/>
      <c r="E20" s="66">
        <f>F20+H20+I20+J20+K20</f>
        <v>0</v>
      </c>
      <c r="F20" s="117"/>
      <c r="G20" s="117"/>
      <c r="H20" s="117"/>
      <c r="I20" s="117"/>
      <c r="J20" s="117"/>
      <c r="K20" s="117"/>
      <c r="L20" s="66">
        <f>M20+N20+O20+P20</f>
        <v>0</v>
      </c>
      <c r="M20" s="117"/>
      <c r="N20" s="117"/>
      <c r="O20" s="117"/>
      <c r="P20" s="117"/>
    </row>
    <row r="21" spans="1:16">
      <c r="A21" s="122" t="s">
        <v>243</v>
      </c>
      <c r="B21" s="70">
        <v>2000</v>
      </c>
      <c r="C21" s="117"/>
      <c r="D21" s="117"/>
      <c r="E21" s="66">
        <f t="shared" ref="E21:E37" si="0">F21+H21+I21+J21+K21</f>
        <v>0</v>
      </c>
      <c r="F21" s="117"/>
      <c r="G21" s="117"/>
      <c r="H21" s="117"/>
      <c r="I21" s="117"/>
      <c r="J21" s="117"/>
      <c r="K21" s="117"/>
      <c r="L21" s="66">
        <f t="shared" ref="L21:L37" si="1">M21+N21+O21+P21</f>
        <v>0</v>
      </c>
      <c r="M21" s="117"/>
      <c r="N21" s="117"/>
      <c r="O21" s="117"/>
      <c r="P21" s="117"/>
    </row>
    <row r="22" spans="1:16">
      <c r="A22" s="122" t="s">
        <v>244</v>
      </c>
      <c r="B22" s="70">
        <v>3000</v>
      </c>
      <c r="C22" s="66">
        <f>SUM(C24:C27)</f>
        <v>150.83000000000001</v>
      </c>
      <c r="D22" s="66">
        <f>SUM(D24:D27)</f>
        <v>150.83000000000001</v>
      </c>
      <c r="E22" s="66">
        <f t="shared" si="0"/>
        <v>20371.759999999998</v>
      </c>
      <c r="F22" s="66">
        <f t="shared" ref="F22:K22" si="2">SUM(F24:F27)</f>
        <v>20371.759999999998</v>
      </c>
      <c r="G22" s="66">
        <f t="shared" si="2"/>
        <v>20371.759999999998</v>
      </c>
      <c r="H22" s="66">
        <f t="shared" si="2"/>
        <v>0</v>
      </c>
      <c r="I22" s="66">
        <f t="shared" si="2"/>
        <v>0</v>
      </c>
      <c r="J22" s="66">
        <f t="shared" si="2"/>
        <v>0</v>
      </c>
      <c r="K22" s="66">
        <f t="shared" si="2"/>
        <v>0</v>
      </c>
      <c r="L22" s="66">
        <f t="shared" si="1"/>
        <v>0</v>
      </c>
      <c r="M22" s="66">
        <f t="shared" ref="M22:P22" si="3">SUM(M24:M27)</f>
        <v>0</v>
      </c>
      <c r="N22" s="66">
        <f t="shared" si="3"/>
        <v>0</v>
      </c>
      <c r="O22" s="66">
        <f t="shared" si="3"/>
        <v>0</v>
      </c>
      <c r="P22" s="66">
        <f t="shared" si="3"/>
        <v>0</v>
      </c>
    </row>
    <row r="23" spans="1:16">
      <c r="A23" s="116" t="s">
        <v>65</v>
      </c>
      <c r="B23" s="70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ht="25.5">
      <c r="A24" s="116" t="s">
        <v>245</v>
      </c>
      <c r="B24" s="70">
        <v>3100</v>
      </c>
      <c r="C24" s="117"/>
      <c r="D24" s="117"/>
      <c r="E24" s="66">
        <f t="shared" si="0"/>
        <v>0</v>
      </c>
      <c r="F24" s="117"/>
      <c r="G24" s="117"/>
      <c r="H24" s="117"/>
      <c r="I24" s="117"/>
      <c r="J24" s="117"/>
      <c r="K24" s="117"/>
      <c r="L24" s="66">
        <f t="shared" si="1"/>
        <v>0</v>
      </c>
      <c r="M24" s="117"/>
      <c r="N24" s="117"/>
      <c r="O24" s="117"/>
      <c r="P24" s="117"/>
    </row>
    <row r="25" spans="1:16" ht="25.5">
      <c r="A25" s="116" t="s">
        <v>246</v>
      </c>
      <c r="B25" s="70">
        <v>3200</v>
      </c>
      <c r="C25" s="117"/>
      <c r="D25" s="117"/>
      <c r="E25" s="66">
        <f t="shared" si="0"/>
        <v>0</v>
      </c>
      <c r="F25" s="117"/>
      <c r="G25" s="117"/>
      <c r="H25" s="117"/>
      <c r="I25" s="117"/>
      <c r="J25" s="117"/>
      <c r="K25" s="117"/>
      <c r="L25" s="66">
        <f t="shared" si="1"/>
        <v>0</v>
      </c>
      <c r="M25" s="117"/>
      <c r="N25" s="117"/>
      <c r="O25" s="117"/>
      <c r="P25" s="117"/>
    </row>
    <row r="26" spans="1:16" ht="38.25">
      <c r="A26" s="116" t="s">
        <v>247</v>
      </c>
      <c r="B26" s="70">
        <v>3300</v>
      </c>
      <c r="C26" s="117">
        <v>150.83000000000001</v>
      </c>
      <c r="D26" s="117">
        <v>150.83000000000001</v>
      </c>
      <c r="E26" s="66">
        <f t="shared" si="0"/>
        <v>20371.759999999998</v>
      </c>
      <c r="F26" s="117">
        <v>20371.759999999998</v>
      </c>
      <c r="G26" s="117">
        <v>20371.759999999998</v>
      </c>
      <c r="H26" s="117"/>
      <c r="I26" s="117"/>
      <c r="J26" s="117"/>
      <c r="K26" s="117"/>
      <c r="L26" s="66">
        <f t="shared" si="1"/>
        <v>0</v>
      </c>
      <c r="M26" s="117"/>
      <c r="N26" s="117"/>
      <c r="O26" s="117"/>
      <c r="P26" s="117"/>
    </row>
    <row r="27" spans="1:16" ht="25.5">
      <c r="A27" s="116" t="s">
        <v>248</v>
      </c>
      <c r="B27" s="70">
        <v>3400</v>
      </c>
      <c r="C27" s="121">
        <f>SUM(C29:C31)</f>
        <v>0</v>
      </c>
      <c r="D27" s="121">
        <f>SUM(D29:D31)</f>
        <v>0</v>
      </c>
      <c r="E27" s="66">
        <f t="shared" si="0"/>
        <v>0</v>
      </c>
      <c r="F27" s="121">
        <f t="shared" ref="F27:K27" si="4">SUM(F29:F31)</f>
        <v>0</v>
      </c>
      <c r="G27" s="121">
        <f t="shared" si="4"/>
        <v>0</v>
      </c>
      <c r="H27" s="121">
        <f t="shared" si="4"/>
        <v>0</v>
      </c>
      <c r="I27" s="121">
        <f t="shared" si="4"/>
        <v>0</v>
      </c>
      <c r="J27" s="121">
        <f t="shared" si="4"/>
        <v>0</v>
      </c>
      <c r="K27" s="121">
        <f t="shared" si="4"/>
        <v>0</v>
      </c>
      <c r="L27" s="66">
        <f t="shared" si="1"/>
        <v>0</v>
      </c>
      <c r="M27" s="121">
        <f t="shared" ref="M27:P27" si="5">SUM(M29:M31)</f>
        <v>0</v>
      </c>
      <c r="N27" s="121">
        <f t="shared" si="5"/>
        <v>0</v>
      </c>
      <c r="O27" s="121">
        <f t="shared" si="5"/>
        <v>0</v>
      </c>
      <c r="P27" s="121">
        <f t="shared" si="5"/>
        <v>0</v>
      </c>
    </row>
    <row r="28" spans="1:16">
      <c r="A28" s="137" t="s">
        <v>69</v>
      </c>
      <c r="B28" s="70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1:16" ht="25.5">
      <c r="A29" s="137" t="s">
        <v>249</v>
      </c>
      <c r="B29" s="70">
        <v>3410</v>
      </c>
      <c r="C29" s="117"/>
      <c r="D29" s="117"/>
      <c r="E29" s="66">
        <f t="shared" si="0"/>
        <v>0</v>
      </c>
      <c r="F29" s="117"/>
      <c r="G29" s="117"/>
      <c r="H29" s="117"/>
      <c r="I29" s="117"/>
      <c r="J29" s="117"/>
      <c r="K29" s="117"/>
      <c r="L29" s="66">
        <f t="shared" si="1"/>
        <v>0</v>
      </c>
      <c r="M29" s="117"/>
      <c r="N29" s="117"/>
      <c r="O29" s="117"/>
      <c r="P29" s="117"/>
    </row>
    <row r="30" spans="1:16" ht="38.25">
      <c r="A30" s="137" t="s">
        <v>250</v>
      </c>
      <c r="B30" s="70">
        <v>3420</v>
      </c>
      <c r="C30" s="117"/>
      <c r="D30" s="117"/>
      <c r="E30" s="66">
        <f t="shared" si="0"/>
        <v>0</v>
      </c>
      <c r="F30" s="117"/>
      <c r="G30" s="117"/>
      <c r="H30" s="117"/>
      <c r="I30" s="117"/>
      <c r="J30" s="117"/>
      <c r="K30" s="117"/>
      <c r="L30" s="66">
        <f t="shared" si="1"/>
        <v>0</v>
      </c>
      <c r="M30" s="117"/>
      <c r="N30" s="117"/>
      <c r="O30" s="117"/>
      <c r="P30" s="117"/>
    </row>
    <row r="31" spans="1:16" ht="38.25">
      <c r="A31" s="137" t="s">
        <v>251</v>
      </c>
      <c r="B31" s="70">
        <v>3430</v>
      </c>
      <c r="C31" s="117"/>
      <c r="D31" s="117"/>
      <c r="E31" s="66">
        <f t="shared" si="0"/>
        <v>0</v>
      </c>
      <c r="F31" s="117"/>
      <c r="G31" s="117"/>
      <c r="H31" s="117"/>
      <c r="I31" s="117"/>
      <c r="J31" s="117"/>
      <c r="K31" s="117"/>
      <c r="L31" s="66">
        <f t="shared" si="1"/>
        <v>0</v>
      </c>
      <c r="M31" s="117"/>
      <c r="N31" s="117"/>
      <c r="O31" s="117"/>
      <c r="P31" s="117"/>
    </row>
    <row r="32" spans="1:16">
      <c r="A32" s="122" t="s">
        <v>252</v>
      </c>
      <c r="B32" s="70">
        <v>4000</v>
      </c>
      <c r="C32" s="117">
        <v>1098.8599999999999</v>
      </c>
      <c r="D32" s="117">
        <v>1098.8599999999999</v>
      </c>
      <c r="E32" s="66">
        <f t="shared" si="0"/>
        <v>194.54</v>
      </c>
      <c r="F32" s="117">
        <v>194.54</v>
      </c>
      <c r="G32" s="117">
        <v>194.54</v>
      </c>
      <c r="H32" s="117"/>
      <c r="I32" s="117"/>
      <c r="J32" s="117"/>
      <c r="K32" s="117"/>
      <c r="L32" s="66">
        <f t="shared" si="1"/>
        <v>0</v>
      </c>
      <c r="M32" s="117"/>
      <c r="N32" s="117"/>
      <c r="O32" s="117"/>
      <c r="P32" s="117"/>
    </row>
    <row r="33" spans="1:16">
      <c r="A33" s="116" t="s">
        <v>69</v>
      </c>
      <c r="B33" s="70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>
      <c r="A34" s="116" t="s">
        <v>253</v>
      </c>
      <c r="B34" s="70">
        <v>4100</v>
      </c>
      <c r="C34" s="117"/>
      <c r="D34" s="117"/>
      <c r="E34" s="66">
        <f t="shared" si="0"/>
        <v>0</v>
      </c>
      <c r="F34" s="117"/>
      <c r="G34" s="117"/>
      <c r="H34" s="117"/>
      <c r="I34" s="117"/>
      <c r="J34" s="117"/>
      <c r="K34" s="117"/>
      <c r="L34" s="66">
        <f t="shared" si="1"/>
        <v>0</v>
      </c>
      <c r="M34" s="117"/>
      <c r="N34" s="117"/>
      <c r="O34" s="117"/>
      <c r="P34" s="117"/>
    </row>
    <row r="35" spans="1:16">
      <c r="A35" s="122" t="s">
        <v>254</v>
      </c>
      <c r="B35" s="70">
        <v>5000</v>
      </c>
      <c r="C35" s="117"/>
      <c r="D35" s="117"/>
      <c r="E35" s="66">
        <f t="shared" si="0"/>
        <v>0</v>
      </c>
      <c r="F35" s="117"/>
      <c r="G35" s="117"/>
      <c r="H35" s="117"/>
      <c r="I35" s="117"/>
      <c r="J35" s="117"/>
      <c r="K35" s="117"/>
      <c r="L35" s="66">
        <f t="shared" si="1"/>
        <v>0</v>
      </c>
      <c r="M35" s="117"/>
      <c r="N35" s="117"/>
      <c r="O35" s="117"/>
      <c r="P35" s="117"/>
    </row>
    <row r="36" spans="1:16">
      <c r="A36" s="116" t="s">
        <v>69</v>
      </c>
      <c r="B36" s="70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ht="25.5">
      <c r="A37" s="116" t="s">
        <v>255</v>
      </c>
      <c r="B37" s="70">
        <v>5100</v>
      </c>
      <c r="C37" s="117"/>
      <c r="D37" s="117"/>
      <c r="E37" s="66">
        <f t="shared" si="0"/>
        <v>0</v>
      </c>
      <c r="F37" s="117"/>
      <c r="G37" s="117"/>
      <c r="H37" s="117"/>
      <c r="I37" s="117"/>
      <c r="J37" s="117"/>
      <c r="K37" s="117"/>
      <c r="L37" s="66">
        <f t="shared" si="1"/>
        <v>0</v>
      </c>
      <c r="M37" s="117"/>
      <c r="N37" s="117"/>
      <c r="O37" s="117"/>
      <c r="P37" s="117"/>
    </row>
    <row r="38" spans="1:16" s="31" customFormat="1">
      <c r="A38" s="29" t="s">
        <v>92</v>
      </c>
      <c r="B38" s="55">
        <v>9000</v>
      </c>
      <c r="C38" s="24">
        <f>C20+C21+C22+C32+C35</f>
        <v>1249.6899999999998</v>
      </c>
      <c r="D38" s="24">
        <f t="shared" ref="D38:P38" si="6">D20+D21+D22+D32+D35</f>
        <v>1249.6899999999998</v>
      </c>
      <c r="E38" s="24">
        <f t="shared" si="6"/>
        <v>20566.3</v>
      </c>
      <c r="F38" s="24">
        <f t="shared" si="6"/>
        <v>20566.3</v>
      </c>
      <c r="G38" s="24">
        <f t="shared" si="6"/>
        <v>20566.3</v>
      </c>
      <c r="H38" s="24">
        <f t="shared" si="6"/>
        <v>0</v>
      </c>
      <c r="I38" s="24">
        <f t="shared" si="6"/>
        <v>0</v>
      </c>
      <c r="J38" s="24">
        <f t="shared" si="6"/>
        <v>0</v>
      </c>
      <c r="K38" s="24">
        <f t="shared" si="6"/>
        <v>0</v>
      </c>
      <c r="L38" s="24">
        <f t="shared" si="6"/>
        <v>0</v>
      </c>
      <c r="M38" s="24">
        <f t="shared" si="6"/>
        <v>0</v>
      </c>
      <c r="N38" s="24">
        <f t="shared" si="6"/>
        <v>0</v>
      </c>
      <c r="O38" s="24">
        <f t="shared" si="6"/>
        <v>0</v>
      </c>
      <c r="P38" s="24">
        <f t="shared" si="6"/>
        <v>0</v>
      </c>
    </row>
    <row r="39" spans="1:16">
      <c r="A39" s="53"/>
    </row>
    <row r="40" spans="1:16">
      <c r="A40" s="53"/>
    </row>
    <row r="41" spans="1:16" s="74" customFormat="1" ht="15.75">
      <c r="A41" s="91" t="s">
        <v>165</v>
      </c>
    </row>
    <row r="42" spans="1:16" s="74" customFormat="1" ht="15.75" customHeight="1">
      <c r="A42" s="256" t="s">
        <v>429</v>
      </c>
      <c r="B42" s="256"/>
      <c r="C42" s="257" t="s">
        <v>663</v>
      </c>
      <c r="D42" s="257"/>
      <c r="F42" s="257"/>
      <c r="G42" s="257"/>
      <c r="I42" s="257" t="s">
        <v>664</v>
      </c>
      <c r="J42" s="257"/>
    </row>
    <row r="43" spans="1:16" s="74" customFormat="1">
      <c r="A43" s="79" t="s">
        <v>430</v>
      </c>
      <c r="C43" s="255" t="s">
        <v>431</v>
      </c>
      <c r="D43" s="255"/>
      <c r="E43" s="92"/>
      <c r="F43" s="255" t="s">
        <v>432</v>
      </c>
      <c r="G43" s="255"/>
      <c r="H43" s="92"/>
      <c r="I43" s="255" t="s">
        <v>433</v>
      </c>
      <c r="J43" s="255"/>
    </row>
    <row r="44" spans="1:16" s="74" customFormat="1">
      <c r="A44" s="79"/>
      <c r="C44" s="92"/>
      <c r="D44" s="92"/>
      <c r="E44" s="92"/>
      <c r="F44" s="92"/>
      <c r="G44" s="92"/>
      <c r="H44" s="92"/>
      <c r="I44" s="92"/>
      <c r="J44" s="92"/>
    </row>
    <row r="45" spans="1:16" s="74" customFormat="1" ht="15.75">
      <c r="A45" s="91" t="s">
        <v>434</v>
      </c>
      <c r="C45" s="257" t="s">
        <v>696</v>
      </c>
      <c r="D45" s="257"/>
      <c r="F45" s="257" t="s">
        <v>697</v>
      </c>
      <c r="G45" s="257"/>
      <c r="I45" s="257">
        <v>510558</v>
      </c>
      <c r="J45" s="257"/>
    </row>
    <row r="46" spans="1:16" s="74" customFormat="1">
      <c r="A46" s="79"/>
      <c r="C46" s="255" t="s">
        <v>431</v>
      </c>
      <c r="D46" s="255"/>
      <c r="E46" s="92"/>
      <c r="F46" s="255" t="s">
        <v>435</v>
      </c>
      <c r="G46" s="255"/>
      <c r="H46" s="92"/>
      <c r="I46" s="255" t="s">
        <v>436</v>
      </c>
      <c r="J46" s="255"/>
    </row>
    <row r="47" spans="1:16" s="74" customFormat="1" ht="15.75">
      <c r="A47" s="138" t="s">
        <v>720</v>
      </c>
    </row>
  </sheetData>
  <mergeCells count="33">
    <mergeCell ref="C10:M10"/>
    <mergeCell ref="F42:G42"/>
    <mergeCell ref="I42:J42"/>
    <mergeCell ref="A42:B42"/>
    <mergeCell ref="C42:D42"/>
    <mergeCell ref="C11:M11"/>
    <mergeCell ref="C12:M12"/>
    <mergeCell ref="M1:P1"/>
    <mergeCell ref="F6:I6"/>
    <mergeCell ref="L2:P2"/>
    <mergeCell ref="A4:P4"/>
    <mergeCell ref="N8:O8"/>
    <mergeCell ref="C46:D46"/>
    <mergeCell ref="F46:G46"/>
    <mergeCell ref="I46:J46"/>
    <mergeCell ref="A16:A18"/>
    <mergeCell ref="B16:B18"/>
    <mergeCell ref="C16:D16"/>
    <mergeCell ref="E16:K16"/>
    <mergeCell ref="C17:C18"/>
    <mergeCell ref="D17:D18"/>
    <mergeCell ref="E17:E18"/>
    <mergeCell ref="F17:K17"/>
    <mergeCell ref="F43:G43"/>
    <mergeCell ref="I43:J43"/>
    <mergeCell ref="C43:D43"/>
    <mergeCell ref="N11:O11"/>
    <mergeCell ref="C45:D45"/>
    <mergeCell ref="F45:G45"/>
    <mergeCell ref="I45:J45"/>
    <mergeCell ref="L16:P16"/>
    <mergeCell ref="L17:L18"/>
    <mergeCell ref="M17:P17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opLeftCell="A28" zoomScaleNormal="100" workbookViewId="0">
      <selection activeCell="E47" sqref="E47"/>
    </sheetView>
  </sheetViews>
  <sheetFormatPr defaultRowHeight="15"/>
  <cols>
    <col min="1" max="1" width="45.7109375" customWidth="1"/>
    <col min="2" max="2" width="6.42578125" bestFit="1" customWidth="1"/>
    <col min="3" max="3" width="10.5703125" customWidth="1"/>
    <col min="4" max="4" width="11.140625" customWidth="1"/>
    <col min="5" max="5" width="13" customWidth="1"/>
    <col min="6" max="6" width="11.85546875" customWidth="1"/>
    <col min="8" max="8" width="10" customWidth="1"/>
    <col min="9" max="9" width="10.7109375" customWidth="1"/>
    <col min="10" max="10" width="10" customWidth="1"/>
    <col min="11" max="11" width="9.7109375" bestFit="1" customWidth="1"/>
    <col min="12" max="12" width="10.140625" bestFit="1" customWidth="1"/>
    <col min="13" max="13" width="9.7109375" bestFit="1" customWidth="1"/>
    <col min="15" max="15" width="9.5703125" customWidth="1"/>
    <col min="16" max="16" width="13.140625" customWidth="1"/>
    <col min="17" max="17" width="14.85546875" customWidth="1"/>
  </cols>
  <sheetData>
    <row r="1" spans="1:17">
      <c r="N1" s="272" t="s">
        <v>257</v>
      </c>
      <c r="O1" s="272"/>
      <c r="P1" s="272"/>
      <c r="Q1" s="272"/>
    </row>
    <row r="2" spans="1:17" ht="57.75" customHeight="1">
      <c r="M2" s="271" t="s">
        <v>50</v>
      </c>
      <c r="N2" s="271"/>
      <c r="O2" s="271"/>
      <c r="P2" s="271"/>
      <c r="Q2" s="271"/>
    </row>
    <row r="3" spans="1:17" ht="16.5">
      <c r="A3" s="37"/>
    </row>
    <row r="4" spans="1:17" ht="16.5">
      <c r="A4" s="260" t="s">
        <v>258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</row>
    <row r="5" spans="1:17">
      <c r="A5" s="56"/>
    </row>
    <row r="6" spans="1:17" ht="15.75">
      <c r="B6" s="67"/>
      <c r="C6" s="67"/>
      <c r="D6" s="67"/>
      <c r="E6" s="67"/>
      <c r="F6" s="246" t="s">
        <v>695</v>
      </c>
      <c r="G6" s="246"/>
      <c r="H6" s="246"/>
      <c r="I6" s="246"/>
      <c r="J6" s="67"/>
      <c r="K6" s="67"/>
      <c r="L6" s="67"/>
      <c r="M6" s="67"/>
      <c r="N6" s="67"/>
      <c r="O6" s="67"/>
      <c r="Q6" s="17" t="s">
        <v>7</v>
      </c>
    </row>
    <row r="7" spans="1:17" ht="15.75">
      <c r="A7" s="27"/>
      <c r="B7" s="27"/>
      <c r="P7" s="16" t="s">
        <v>8</v>
      </c>
      <c r="Q7" s="136"/>
    </row>
    <row r="8" spans="1:17" ht="15.75">
      <c r="A8" s="27"/>
      <c r="B8" s="27"/>
      <c r="O8" s="262" t="s">
        <v>9</v>
      </c>
      <c r="P8" s="263"/>
      <c r="Q8" s="136"/>
    </row>
    <row r="9" spans="1:17" ht="15.75">
      <c r="A9" s="27"/>
      <c r="B9" s="27"/>
      <c r="P9" s="16" t="s">
        <v>10</v>
      </c>
      <c r="Q9" s="143">
        <v>2128019707</v>
      </c>
    </row>
    <row r="10" spans="1:17" ht="48" customHeight="1">
      <c r="A10" s="13" t="s">
        <v>11</v>
      </c>
      <c r="B10" s="58"/>
      <c r="C10" s="253" t="s">
        <v>714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P10" s="16" t="s">
        <v>12</v>
      </c>
      <c r="Q10" s="143">
        <v>213001001</v>
      </c>
    </row>
    <row r="11" spans="1:17" ht="31.5">
      <c r="A11" s="13" t="s">
        <v>14</v>
      </c>
      <c r="B11" s="58"/>
      <c r="C11" s="253" t="s">
        <v>709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62" t="s">
        <v>189</v>
      </c>
      <c r="P11" s="263"/>
      <c r="Q11" s="136"/>
    </row>
    <row r="12" spans="1:17" ht="15.75">
      <c r="A12" s="27" t="s">
        <v>15</v>
      </c>
      <c r="B12" s="58"/>
      <c r="C12" s="253" t="s">
        <v>646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P12" s="16" t="s">
        <v>16</v>
      </c>
      <c r="Q12" s="136">
        <v>97701000000</v>
      </c>
    </row>
    <row r="13" spans="1:17" ht="15.75">
      <c r="A13" s="27" t="s">
        <v>17</v>
      </c>
      <c r="B13" s="27"/>
      <c r="P13" s="27"/>
      <c r="Q13" s="136"/>
    </row>
    <row r="14" spans="1:17">
      <c r="A14" s="12"/>
    </row>
    <row r="15" spans="1:17">
      <c r="A15" s="12"/>
    </row>
    <row r="16" spans="1:17" ht="54.75" customHeight="1">
      <c r="A16" s="249" t="s">
        <v>55</v>
      </c>
      <c r="B16" s="249" t="s">
        <v>56</v>
      </c>
      <c r="C16" s="249" t="s">
        <v>315</v>
      </c>
      <c r="D16" s="249"/>
      <c r="E16" s="249" t="s">
        <v>259</v>
      </c>
      <c r="F16" s="249"/>
      <c r="G16" s="249"/>
      <c r="H16" s="249" t="s">
        <v>316</v>
      </c>
      <c r="I16" s="249"/>
      <c r="J16" s="249"/>
      <c r="K16" s="249"/>
      <c r="L16" s="249"/>
      <c r="M16" s="249"/>
      <c r="N16" s="249" t="s">
        <v>260</v>
      </c>
      <c r="O16" s="249"/>
      <c r="P16" s="249" t="s">
        <v>261</v>
      </c>
      <c r="Q16" s="249" t="s">
        <v>262</v>
      </c>
    </row>
    <row r="17" spans="1:17">
      <c r="A17" s="249"/>
      <c r="B17" s="249"/>
      <c r="C17" s="249" t="s">
        <v>198</v>
      </c>
      <c r="D17" s="249" t="s">
        <v>263</v>
      </c>
      <c r="E17" s="249" t="s">
        <v>264</v>
      </c>
      <c r="F17" s="249"/>
      <c r="G17" s="249" t="s">
        <v>265</v>
      </c>
      <c r="H17" s="249" t="s">
        <v>198</v>
      </c>
      <c r="I17" s="249" t="s">
        <v>263</v>
      </c>
      <c r="J17" s="249" t="s">
        <v>266</v>
      </c>
      <c r="K17" s="249"/>
      <c r="L17" s="249"/>
      <c r="M17" s="249"/>
      <c r="N17" s="249" t="s">
        <v>267</v>
      </c>
      <c r="O17" s="249" t="s">
        <v>278</v>
      </c>
      <c r="P17" s="249"/>
      <c r="Q17" s="249"/>
    </row>
    <row r="18" spans="1:17" ht="46.5" customHeight="1">
      <c r="A18" s="249"/>
      <c r="B18" s="249"/>
      <c r="C18" s="249"/>
      <c r="D18" s="249"/>
      <c r="E18" s="18" t="s">
        <v>273</v>
      </c>
      <c r="F18" s="18" t="s">
        <v>274</v>
      </c>
      <c r="G18" s="249"/>
      <c r="H18" s="249"/>
      <c r="I18" s="249"/>
      <c r="J18" s="18" t="s">
        <v>275</v>
      </c>
      <c r="K18" s="18" t="s">
        <v>276</v>
      </c>
      <c r="L18" s="18" t="s">
        <v>268</v>
      </c>
      <c r="M18" s="18" t="s">
        <v>277</v>
      </c>
      <c r="N18" s="249"/>
      <c r="O18" s="249"/>
      <c r="P18" s="249"/>
      <c r="Q18" s="249"/>
    </row>
    <row r="19" spans="1:17" s="21" customFormat="1" ht="11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  <c r="P19" s="20">
        <v>16</v>
      </c>
      <c r="Q19" s="20">
        <v>17</v>
      </c>
    </row>
    <row r="20" spans="1:17">
      <c r="A20" s="122" t="s">
        <v>242</v>
      </c>
      <c r="B20" s="18">
        <v>1000</v>
      </c>
      <c r="C20" s="117"/>
      <c r="D20" s="117"/>
      <c r="E20" s="117"/>
      <c r="F20" s="139"/>
      <c r="G20" s="130"/>
      <c r="H20" s="117"/>
      <c r="I20" s="66">
        <f>SUM(J20:M20)</f>
        <v>0</v>
      </c>
      <c r="J20" s="117"/>
      <c r="K20" s="117"/>
      <c r="L20" s="117"/>
      <c r="M20" s="117"/>
      <c r="N20" s="66">
        <f>H20-C20</f>
        <v>0</v>
      </c>
      <c r="O20" s="71" t="e">
        <f>N20/C20</f>
        <v>#DIV/0!</v>
      </c>
      <c r="P20" s="117"/>
      <c r="Q20" s="117"/>
    </row>
    <row r="21" spans="1:17">
      <c r="A21" s="122" t="s">
        <v>243</v>
      </c>
      <c r="B21" s="18">
        <v>2000</v>
      </c>
      <c r="C21" s="117"/>
      <c r="D21" s="117"/>
      <c r="E21" s="117"/>
      <c r="F21" s="139"/>
      <c r="G21" s="130"/>
      <c r="H21" s="117"/>
      <c r="I21" s="66">
        <f t="shared" ref="I21:I37" si="0">SUM(J21:M21)</f>
        <v>0</v>
      </c>
      <c r="J21" s="117"/>
      <c r="K21" s="117"/>
      <c r="L21" s="117"/>
      <c r="M21" s="117"/>
      <c r="N21" s="66">
        <f t="shared" ref="N21:N37" si="1">H21-C21</f>
        <v>0</v>
      </c>
      <c r="O21" s="71" t="e">
        <f t="shared" ref="O21:O38" si="2">N21/C21</f>
        <v>#DIV/0!</v>
      </c>
      <c r="P21" s="117"/>
      <c r="Q21" s="117"/>
    </row>
    <row r="22" spans="1:17">
      <c r="A22" s="122" t="s">
        <v>244</v>
      </c>
      <c r="B22" s="18">
        <v>3000</v>
      </c>
      <c r="C22" s="66">
        <f>SUM(C23:C27)</f>
        <v>0</v>
      </c>
      <c r="D22" s="66">
        <f t="shared" ref="D22:M22" si="3">SUM(D23:D27)</f>
        <v>0</v>
      </c>
      <c r="E22" s="66"/>
      <c r="F22" s="71"/>
      <c r="G22" s="72"/>
      <c r="H22" s="66">
        <f t="shared" si="3"/>
        <v>0</v>
      </c>
      <c r="I22" s="66">
        <f t="shared" si="0"/>
        <v>0</v>
      </c>
      <c r="J22" s="66">
        <f t="shared" si="3"/>
        <v>0</v>
      </c>
      <c r="K22" s="66">
        <f t="shared" si="3"/>
        <v>0</v>
      </c>
      <c r="L22" s="66">
        <f t="shared" si="3"/>
        <v>0</v>
      </c>
      <c r="M22" s="66">
        <f t="shared" si="3"/>
        <v>0</v>
      </c>
      <c r="N22" s="66">
        <f t="shared" si="1"/>
        <v>0</v>
      </c>
      <c r="O22" s="71" t="e">
        <f t="shared" si="2"/>
        <v>#DIV/0!</v>
      </c>
      <c r="P22" s="66"/>
      <c r="Q22" s="66"/>
    </row>
    <row r="23" spans="1:17">
      <c r="A23" s="116" t="s">
        <v>65</v>
      </c>
      <c r="B23" s="18"/>
      <c r="C23" s="66"/>
      <c r="D23" s="66"/>
      <c r="E23" s="66"/>
      <c r="F23" s="71"/>
      <c r="G23" s="72"/>
      <c r="H23" s="66"/>
      <c r="I23" s="66"/>
      <c r="J23" s="66"/>
      <c r="K23" s="66"/>
      <c r="L23" s="66"/>
      <c r="M23" s="66"/>
      <c r="N23" s="66"/>
      <c r="O23" s="71"/>
      <c r="P23" s="66"/>
      <c r="Q23" s="66"/>
    </row>
    <row r="24" spans="1:17" ht="25.5">
      <c r="A24" s="116" t="s">
        <v>245</v>
      </c>
      <c r="B24" s="18">
        <v>3100</v>
      </c>
      <c r="C24" s="117"/>
      <c r="D24" s="117"/>
      <c r="E24" s="117"/>
      <c r="F24" s="139"/>
      <c r="G24" s="130"/>
      <c r="H24" s="117"/>
      <c r="I24" s="66">
        <f t="shared" si="0"/>
        <v>0</v>
      </c>
      <c r="J24" s="117"/>
      <c r="K24" s="117"/>
      <c r="L24" s="117"/>
      <c r="M24" s="117"/>
      <c r="N24" s="66">
        <f t="shared" si="1"/>
        <v>0</v>
      </c>
      <c r="O24" s="71" t="e">
        <f t="shared" si="2"/>
        <v>#DIV/0!</v>
      </c>
      <c r="P24" s="117"/>
      <c r="Q24" s="117"/>
    </row>
    <row r="25" spans="1:17" ht="25.5">
      <c r="A25" s="116" t="s">
        <v>246</v>
      </c>
      <c r="B25" s="18">
        <v>3200</v>
      </c>
      <c r="C25" s="117"/>
      <c r="D25" s="117"/>
      <c r="E25" s="117"/>
      <c r="F25" s="139"/>
      <c r="G25" s="130"/>
      <c r="H25" s="117"/>
      <c r="I25" s="66">
        <f t="shared" si="0"/>
        <v>0</v>
      </c>
      <c r="J25" s="117"/>
      <c r="K25" s="117"/>
      <c r="L25" s="117"/>
      <c r="M25" s="117"/>
      <c r="N25" s="66">
        <f t="shared" si="1"/>
        <v>0</v>
      </c>
      <c r="O25" s="71" t="e">
        <f t="shared" si="2"/>
        <v>#DIV/0!</v>
      </c>
      <c r="P25" s="117"/>
      <c r="Q25" s="117"/>
    </row>
    <row r="26" spans="1:17" ht="38.25">
      <c r="A26" s="116" t="s">
        <v>247</v>
      </c>
      <c r="B26" s="18">
        <v>3300</v>
      </c>
      <c r="C26" s="117"/>
      <c r="D26" s="117"/>
      <c r="E26" s="117"/>
      <c r="F26" s="139"/>
      <c r="G26" s="130"/>
      <c r="H26" s="117"/>
      <c r="I26" s="66">
        <f t="shared" si="0"/>
        <v>0</v>
      </c>
      <c r="J26" s="117"/>
      <c r="K26" s="117"/>
      <c r="L26" s="117"/>
      <c r="M26" s="117"/>
      <c r="N26" s="66">
        <f t="shared" si="1"/>
        <v>0</v>
      </c>
      <c r="O26" s="71" t="e">
        <f t="shared" si="2"/>
        <v>#DIV/0!</v>
      </c>
      <c r="P26" s="117"/>
      <c r="Q26" s="117"/>
    </row>
    <row r="27" spans="1:17" ht="25.5">
      <c r="A27" s="116" t="s">
        <v>248</v>
      </c>
      <c r="B27" s="18">
        <v>3400</v>
      </c>
      <c r="C27" s="117"/>
      <c r="D27" s="117"/>
      <c r="E27" s="117"/>
      <c r="F27" s="139"/>
      <c r="G27" s="130"/>
      <c r="H27" s="117"/>
      <c r="I27" s="66">
        <f t="shared" si="0"/>
        <v>0</v>
      </c>
      <c r="J27" s="117"/>
      <c r="K27" s="117"/>
      <c r="L27" s="117"/>
      <c r="M27" s="117"/>
      <c r="N27" s="66">
        <f t="shared" si="1"/>
        <v>0</v>
      </c>
      <c r="O27" s="71" t="e">
        <f t="shared" si="2"/>
        <v>#DIV/0!</v>
      </c>
      <c r="P27" s="117"/>
      <c r="Q27" s="117"/>
    </row>
    <row r="28" spans="1:17">
      <c r="A28" s="137" t="s">
        <v>69</v>
      </c>
      <c r="B28" s="18"/>
      <c r="C28" s="66"/>
      <c r="D28" s="66"/>
      <c r="E28" s="66"/>
      <c r="F28" s="71"/>
      <c r="G28" s="72"/>
      <c r="H28" s="66"/>
      <c r="I28" s="66"/>
      <c r="J28" s="66"/>
      <c r="K28" s="66"/>
      <c r="L28" s="66"/>
      <c r="M28" s="66"/>
      <c r="N28" s="66"/>
      <c r="O28" s="71"/>
      <c r="P28" s="66"/>
      <c r="Q28" s="66"/>
    </row>
    <row r="29" spans="1:17" ht="24.75" customHeight="1">
      <c r="A29" s="137" t="s">
        <v>249</v>
      </c>
      <c r="B29" s="18">
        <v>3410</v>
      </c>
      <c r="C29" s="117"/>
      <c r="D29" s="117"/>
      <c r="E29" s="117"/>
      <c r="F29" s="139"/>
      <c r="G29" s="130"/>
      <c r="H29" s="117"/>
      <c r="I29" s="66">
        <f t="shared" si="0"/>
        <v>0</v>
      </c>
      <c r="J29" s="117"/>
      <c r="K29" s="117"/>
      <c r="L29" s="117"/>
      <c r="M29" s="117"/>
      <c r="N29" s="66">
        <f t="shared" si="1"/>
        <v>0</v>
      </c>
      <c r="O29" s="71" t="e">
        <f t="shared" si="2"/>
        <v>#DIV/0!</v>
      </c>
      <c r="P29" s="117"/>
      <c r="Q29" s="117"/>
    </row>
    <row r="30" spans="1:17" ht="38.25">
      <c r="A30" s="137" t="s">
        <v>250</v>
      </c>
      <c r="B30" s="18">
        <v>3420</v>
      </c>
      <c r="C30" s="117"/>
      <c r="D30" s="117"/>
      <c r="E30" s="117"/>
      <c r="F30" s="139"/>
      <c r="G30" s="130"/>
      <c r="H30" s="117"/>
      <c r="I30" s="66">
        <f t="shared" si="0"/>
        <v>0</v>
      </c>
      <c r="J30" s="117"/>
      <c r="K30" s="117"/>
      <c r="L30" s="117"/>
      <c r="M30" s="117"/>
      <c r="N30" s="66">
        <f t="shared" si="1"/>
        <v>0</v>
      </c>
      <c r="O30" s="71" t="e">
        <f t="shared" si="2"/>
        <v>#DIV/0!</v>
      </c>
      <c r="P30" s="117"/>
      <c r="Q30" s="117"/>
    </row>
    <row r="31" spans="1:17" ht="25.5">
      <c r="A31" s="137" t="s">
        <v>251</v>
      </c>
      <c r="B31" s="18">
        <v>3430</v>
      </c>
      <c r="C31" s="117"/>
      <c r="D31" s="117"/>
      <c r="E31" s="117"/>
      <c r="F31" s="139"/>
      <c r="G31" s="130"/>
      <c r="H31" s="117"/>
      <c r="I31" s="66">
        <f t="shared" si="0"/>
        <v>0</v>
      </c>
      <c r="J31" s="117"/>
      <c r="K31" s="117"/>
      <c r="L31" s="117"/>
      <c r="M31" s="117"/>
      <c r="N31" s="66">
        <f t="shared" si="1"/>
        <v>0</v>
      </c>
      <c r="O31" s="71" t="e">
        <f t="shared" si="2"/>
        <v>#DIV/0!</v>
      </c>
      <c r="P31" s="117"/>
      <c r="Q31" s="117"/>
    </row>
    <row r="32" spans="1:17">
      <c r="A32" s="122" t="s">
        <v>252</v>
      </c>
      <c r="B32" s="18">
        <v>4000</v>
      </c>
      <c r="C32" s="117"/>
      <c r="D32" s="117"/>
      <c r="E32" s="117"/>
      <c r="F32" s="139"/>
      <c r="G32" s="130"/>
      <c r="H32" s="117"/>
      <c r="I32" s="66">
        <f t="shared" si="0"/>
        <v>0</v>
      </c>
      <c r="J32" s="117"/>
      <c r="K32" s="117"/>
      <c r="L32" s="117"/>
      <c r="M32" s="117"/>
      <c r="N32" s="66">
        <f t="shared" si="1"/>
        <v>0</v>
      </c>
      <c r="O32" s="71" t="e">
        <f t="shared" si="2"/>
        <v>#DIV/0!</v>
      </c>
      <c r="P32" s="117"/>
      <c r="Q32" s="117"/>
    </row>
    <row r="33" spans="1:17">
      <c r="A33" s="116" t="s">
        <v>69</v>
      </c>
      <c r="B33" s="18"/>
      <c r="C33" s="66"/>
      <c r="D33" s="66"/>
      <c r="E33" s="66"/>
      <c r="F33" s="71"/>
      <c r="G33" s="72"/>
      <c r="H33" s="66"/>
      <c r="I33" s="66"/>
      <c r="J33" s="66"/>
      <c r="K33" s="66"/>
      <c r="L33" s="66"/>
      <c r="M33" s="66"/>
      <c r="N33" s="66"/>
      <c r="O33" s="71"/>
      <c r="P33" s="66"/>
      <c r="Q33" s="66"/>
    </row>
    <row r="34" spans="1:17">
      <c r="A34" s="116" t="s">
        <v>253</v>
      </c>
      <c r="B34" s="18">
        <v>4100</v>
      </c>
      <c r="C34" s="117"/>
      <c r="D34" s="117"/>
      <c r="E34" s="117"/>
      <c r="F34" s="139"/>
      <c r="G34" s="130"/>
      <c r="H34" s="117"/>
      <c r="I34" s="66">
        <f t="shared" si="0"/>
        <v>0</v>
      </c>
      <c r="J34" s="117"/>
      <c r="K34" s="117"/>
      <c r="L34" s="117"/>
      <c r="M34" s="117"/>
      <c r="N34" s="66">
        <f t="shared" si="1"/>
        <v>0</v>
      </c>
      <c r="O34" s="71" t="e">
        <f t="shared" si="2"/>
        <v>#DIV/0!</v>
      </c>
      <c r="P34" s="117"/>
      <c r="Q34" s="117"/>
    </row>
    <row r="35" spans="1:17">
      <c r="A35" s="122" t="s">
        <v>254</v>
      </c>
      <c r="B35" s="18">
        <v>5000</v>
      </c>
      <c r="C35" s="117"/>
      <c r="D35" s="117"/>
      <c r="E35" s="117"/>
      <c r="F35" s="139"/>
      <c r="G35" s="130"/>
      <c r="H35" s="117"/>
      <c r="I35" s="66">
        <f t="shared" si="0"/>
        <v>0</v>
      </c>
      <c r="J35" s="117"/>
      <c r="K35" s="117"/>
      <c r="L35" s="117"/>
      <c r="M35" s="117"/>
      <c r="N35" s="66">
        <f t="shared" si="1"/>
        <v>0</v>
      </c>
      <c r="O35" s="71" t="e">
        <f t="shared" si="2"/>
        <v>#DIV/0!</v>
      </c>
      <c r="P35" s="117"/>
      <c r="Q35" s="117"/>
    </row>
    <row r="36" spans="1:17">
      <c r="A36" s="116" t="s">
        <v>69</v>
      </c>
      <c r="B36" s="18"/>
      <c r="C36" s="66"/>
      <c r="D36" s="66"/>
      <c r="E36" s="66"/>
      <c r="F36" s="71"/>
      <c r="G36" s="72"/>
      <c r="H36" s="66"/>
      <c r="I36" s="66"/>
      <c r="J36" s="66"/>
      <c r="K36" s="66"/>
      <c r="L36" s="66"/>
      <c r="M36" s="66"/>
      <c r="N36" s="66"/>
      <c r="O36" s="71"/>
      <c r="P36" s="66"/>
      <c r="Q36" s="66"/>
    </row>
    <row r="37" spans="1:17" ht="25.5">
      <c r="A37" s="116" t="s">
        <v>255</v>
      </c>
      <c r="B37" s="18">
        <v>5100</v>
      </c>
      <c r="C37" s="117"/>
      <c r="D37" s="117"/>
      <c r="E37" s="117"/>
      <c r="F37" s="139"/>
      <c r="G37" s="130"/>
      <c r="H37" s="117"/>
      <c r="I37" s="66">
        <f t="shared" si="0"/>
        <v>0</v>
      </c>
      <c r="J37" s="117"/>
      <c r="K37" s="117"/>
      <c r="L37" s="117"/>
      <c r="M37" s="117"/>
      <c r="N37" s="66">
        <f t="shared" si="1"/>
        <v>0</v>
      </c>
      <c r="O37" s="71" t="e">
        <f t="shared" si="2"/>
        <v>#DIV/0!</v>
      </c>
      <c r="P37" s="117"/>
      <c r="Q37" s="117"/>
    </row>
    <row r="38" spans="1:17" s="31" customFormat="1">
      <c r="A38" s="29" t="s">
        <v>92</v>
      </c>
      <c r="B38" s="55">
        <v>9000</v>
      </c>
      <c r="C38" s="24">
        <f>C20+C21+C22+C32+C35</f>
        <v>0</v>
      </c>
      <c r="D38" s="24">
        <f>D20+D21+D22+D32+D35</f>
        <v>0</v>
      </c>
      <c r="E38" s="24" t="s">
        <v>279</v>
      </c>
      <c r="F38" s="59" t="s">
        <v>279</v>
      </c>
      <c r="G38" s="30" t="s">
        <v>279</v>
      </c>
      <c r="H38" s="24">
        <f>H20+H21+H22+H32+H35</f>
        <v>0</v>
      </c>
      <c r="I38" s="24">
        <f>I20+I21+I22+I32+I35</f>
        <v>0</v>
      </c>
      <c r="J38" s="24">
        <f t="shared" ref="J38:N38" si="4">J20+J21+J22+J32+J35</f>
        <v>0</v>
      </c>
      <c r="K38" s="24">
        <f t="shared" si="4"/>
        <v>0</v>
      </c>
      <c r="L38" s="24">
        <f t="shared" si="4"/>
        <v>0</v>
      </c>
      <c r="M38" s="24">
        <f t="shared" si="4"/>
        <v>0</v>
      </c>
      <c r="N38" s="24">
        <f t="shared" si="4"/>
        <v>0</v>
      </c>
      <c r="O38" s="24" t="e">
        <f t="shared" si="2"/>
        <v>#DIV/0!</v>
      </c>
      <c r="P38" s="24" t="s">
        <v>279</v>
      </c>
      <c r="Q38" s="24" t="s">
        <v>279</v>
      </c>
    </row>
    <row r="40" spans="1:17" s="74" customFormat="1" ht="15.75">
      <c r="A40" s="91" t="s">
        <v>165</v>
      </c>
    </row>
    <row r="41" spans="1:17" s="74" customFormat="1" ht="15.75" customHeight="1">
      <c r="A41" s="256" t="s">
        <v>429</v>
      </c>
      <c r="B41" s="256"/>
      <c r="C41" s="257" t="s">
        <v>663</v>
      </c>
      <c r="D41" s="257"/>
      <c r="F41" s="257"/>
      <c r="G41" s="257"/>
      <c r="I41" s="257" t="s">
        <v>664</v>
      </c>
      <c r="J41" s="257"/>
    </row>
    <row r="42" spans="1:17" s="74" customFormat="1">
      <c r="A42" s="79" t="s">
        <v>430</v>
      </c>
      <c r="C42" s="255" t="s">
        <v>431</v>
      </c>
      <c r="D42" s="255"/>
      <c r="E42" s="92"/>
      <c r="F42" s="255" t="s">
        <v>432</v>
      </c>
      <c r="G42" s="255"/>
      <c r="H42" s="92"/>
      <c r="I42" s="255" t="s">
        <v>433</v>
      </c>
      <c r="J42" s="255"/>
    </row>
    <row r="43" spans="1:17" s="74" customFormat="1">
      <c r="A43" s="79"/>
      <c r="C43" s="92"/>
      <c r="D43" s="92"/>
      <c r="E43" s="92"/>
      <c r="F43" s="92"/>
      <c r="G43" s="92"/>
      <c r="H43" s="92"/>
      <c r="I43" s="92"/>
      <c r="J43" s="92"/>
    </row>
    <row r="44" spans="1:17" s="74" customFormat="1" ht="15.75">
      <c r="A44" s="91" t="s">
        <v>434</v>
      </c>
      <c r="C44" s="257" t="s">
        <v>696</v>
      </c>
      <c r="D44" s="257"/>
      <c r="F44" s="257" t="s">
        <v>697</v>
      </c>
      <c r="G44" s="257"/>
      <c r="I44" s="257">
        <v>510558</v>
      </c>
      <c r="J44" s="257"/>
    </row>
    <row r="45" spans="1:17" s="74" customFormat="1">
      <c r="A45" s="79"/>
      <c r="C45" s="255" t="s">
        <v>431</v>
      </c>
      <c r="D45" s="255"/>
      <c r="E45" s="92"/>
      <c r="F45" s="255" t="s">
        <v>435</v>
      </c>
      <c r="G45" s="255"/>
      <c r="H45" s="92"/>
      <c r="I45" s="255" t="s">
        <v>436</v>
      </c>
      <c r="J45" s="255"/>
    </row>
    <row r="46" spans="1:17" s="74" customFormat="1" ht="15.75">
      <c r="A46" s="138" t="s">
        <v>720</v>
      </c>
    </row>
    <row r="47" spans="1:17" s="74" customFormat="1">
      <c r="A47" s="74" t="s">
        <v>645</v>
      </c>
    </row>
    <row r="48" spans="1:17">
      <c r="A48" s="273" t="s">
        <v>269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</row>
    <row r="49" spans="1:17">
      <c r="A49" s="273" t="s">
        <v>270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</row>
    <row r="50" spans="1:17">
      <c r="A50" s="273" t="s">
        <v>271</v>
      </c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</row>
    <row r="51" spans="1:17">
      <c r="A51" s="273" t="s">
        <v>272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</row>
  </sheetData>
  <mergeCells count="43">
    <mergeCell ref="N1:Q1"/>
    <mergeCell ref="A48:Q48"/>
    <mergeCell ref="A49:Q49"/>
    <mergeCell ref="A50:Q50"/>
    <mergeCell ref="A51:Q51"/>
    <mergeCell ref="O17:O18"/>
    <mergeCell ref="A41:B41"/>
    <mergeCell ref="C41:D41"/>
    <mergeCell ref="C42:D42"/>
    <mergeCell ref="F41:G41"/>
    <mergeCell ref="I41:J41"/>
    <mergeCell ref="F42:G42"/>
    <mergeCell ref="I42:J42"/>
    <mergeCell ref="P16:P18"/>
    <mergeCell ref="Q16:Q18"/>
    <mergeCell ref="C17:C18"/>
    <mergeCell ref="N17:N18"/>
    <mergeCell ref="C11:N11"/>
    <mergeCell ref="C12:N12"/>
    <mergeCell ref="O11:P11"/>
    <mergeCell ref="N16:O16"/>
    <mergeCell ref="D17:D18"/>
    <mergeCell ref="E17:F17"/>
    <mergeCell ref="G17:G18"/>
    <mergeCell ref="H17:H18"/>
    <mergeCell ref="I17:I18"/>
    <mergeCell ref="A16:A18"/>
    <mergeCell ref="B16:B18"/>
    <mergeCell ref="C16:D16"/>
    <mergeCell ref="E16:G16"/>
    <mergeCell ref="H16:M16"/>
    <mergeCell ref="J17:M17"/>
    <mergeCell ref="M2:Q2"/>
    <mergeCell ref="A4:Q4"/>
    <mergeCell ref="F6:I6"/>
    <mergeCell ref="O8:P8"/>
    <mergeCell ref="C10:N10"/>
    <mergeCell ref="C44:D44"/>
    <mergeCell ref="F44:G44"/>
    <mergeCell ref="I44:J44"/>
    <mergeCell ref="C45:D45"/>
    <mergeCell ref="F45:G45"/>
    <mergeCell ref="I45:J45"/>
  </mergeCells>
  <pageMargins left="0.39370078740157483" right="0.39370078740157483" top="0.78740157480314965" bottom="0.59055118110236227" header="0.31496062992125984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28" zoomScaleNormal="100" workbookViewId="0">
      <selection activeCell="E55" sqref="E55"/>
    </sheetView>
  </sheetViews>
  <sheetFormatPr defaultRowHeight="15"/>
  <cols>
    <col min="1" max="1" width="38" customWidth="1"/>
    <col min="2" max="2" width="6.42578125" bestFit="1" customWidth="1"/>
    <col min="3" max="3" width="12.5703125" customWidth="1"/>
    <col min="4" max="4" width="10.42578125" customWidth="1"/>
    <col min="5" max="5" width="10.7109375" customWidth="1"/>
    <col min="6" max="6" width="11" customWidth="1"/>
    <col min="7" max="7" width="11.42578125" customWidth="1"/>
    <col min="8" max="8" width="10.28515625" customWidth="1"/>
    <col min="9" max="9" width="10.140625" customWidth="1"/>
    <col min="10" max="10" width="10" customWidth="1"/>
    <col min="11" max="12" width="11" customWidth="1"/>
    <col min="13" max="13" width="13.7109375" customWidth="1"/>
    <col min="14" max="14" width="11.42578125" customWidth="1"/>
    <col min="15" max="15" width="11.5703125" customWidth="1"/>
  </cols>
  <sheetData>
    <row r="1" spans="1:15">
      <c r="L1" s="247" t="s">
        <v>280</v>
      </c>
      <c r="M1" s="247"/>
      <c r="N1" s="247"/>
      <c r="O1" s="247"/>
    </row>
    <row r="2" spans="1:15" ht="61.5" customHeight="1">
      <c r="K2" s="248" t="s">
        <v>50</v>
      </c>
      <c r="L2" s="248"/>
      <c r="M2" s="248"/>
      <c r="N2" s="248"/>
      <c r="O2" s="248"/>
    </row>
    <row r="3" spans="1:15">
      <c r="A3" s="12"/>
    </row>
    <row r="4" spans="1:15" ht="16.5">
      <c r="A4" s="260" t="s">
        <v>281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</row>
    <row r="5" spans="1:15">
      <c r="A5" s="12"/>
    </row>
    <row r="6" spans="1:15" ht="15.75">
      <c r="B6" s="67"/>
      <c r="C6" s="67"/>
      <c r="D6" s="67"/>
      <c r="E6" s="67"/>
      <c r="F6" s="246" t="s">
        <v>695</v>
      </c>
      <c r="G6" s="246"/>
      <c r="H6" s="246"/>
      <c r="I6" s="246"/>
      <c r="J6" s="67"/>
      <c r="K6" s="67"/>
      <c r="L6" s="67"/>
      <c r="N6" s="274" t="s">
        <v>7</v>
      </c>
      <c r="O6" s="274"/>
    </row>
    <row r="7" spans="1:15" ht="15.75">
      <c r="A7" s="27"/>
      <c r="B7" s="27"/>
      <c r="M7" s="16" t="s">
        <v>8</v>
      </c>
      <c r="N7" s="275"/>
      <c r="O7" s="275"/>
    </row>
    <row r="8" spans="1:15" ht="15.75" customHeight="1">
      <c r="A8" s="27"/>
      <c r="B8" s="27"/>
      <c r="L8" s="262" t="s">
        <v>9</v>
      </c>
      <c r="M8" s="263"/>
      <c r="N8" s="275"/>
      <c r="O8" s="275"/>
    </row>
    <row r="9" spans="1:15" ht="15.75">
      <c r="A9" s="27"/>
      <c r="B9" s="27"/>
      <c r="M9" s="16" t="s">
        <v>10</v>
      </c>
      <c r="N9" s="275">
        <v>2128019707</v>
      </c>
      <c r="O9" s="275"/>
    </row>
    <row r="10" spans="1:15" ht="50.25" customHeight="1">
      <c r="A10" s="13" t="s">
        <v>11</v>
      </c>
      <c r="B10" s="27"/>
      <c r="C10" s="253" t="s">
        <v>714</v>
      </c>
      <c r="D10" s="253"/>
      <c r="E10" s="253"/>
      <c r="F10" s="253"/>
      <c r="G10" s="253"/>
      <c r="H10" s="253"/>
      <c r="I10" s="253"/>
      <c r="J10" s="253"/>
      <c r="K10" s="253"/>
      <c r="M10" s="16" t="s">
        <v>12</v>
      </c>
      <c r="N10" s="275">
        <v>213001001</v>
      </c>
      <c r="O10" s="275"/>
    </row>
    <row r="11" spans="1:15" ht="31.5">
      <c r="A11" s="13" t="s">
        <v>14</v>
      </c>
      <c r="B11" s="27"/>
      <c r="C11" s="278" t="s">
        <v>709</v>
      </c>
      <c r="D11" s="278"/>
      <c r="E11" s="278"/>
      <c r="F11" s="278"/>
      <c r="G11" s="278"/>
      <c r="H11" s="278"/>
      <c r="I11" s="278"/>
      <c r="J11" s="278"/>
      <c r="K11" s="278"/>
      <c r="L11" s="262" t="s">
        <v>189</v>
      </c>
      <c r="M11" s="263"/>
      <c r="N11" s="275"/>
      <c r="O11" s="275"/>
    </row>
    <row r="12" spans="1:15" ht="15.75">
      <c r="A12" s="13" t="s">
        <v>15</v>
      </c>
      <c r="B12" s="27"/>
      <c r="C12" s="278" t="s">
        <v>646</v>
      </c>
      <c r="D12" s="278"/>
      <c r="E12" s="278"/>
      <c r="F12" s="278"/>
      <c r="G12" s="278"/>
      <c r="H12" s="278"/>
      <c r="I12" s="278"/>
      <c r="J12" s="278"/>
      <c r="K12" s="278"/>
      <c r="M12" s="16" t="s">
        <v>16</v>
      </c>
      <c r="N12" s="275">
        <v>97701000000</v>
      </c>
      <c r="O12" s="275"/>
    </row>
    <row r="13" spans="1:15" ht="15.75">
      <c r="A13" s="13" t="s">
        <v>17</v>
      </c>
      <c r="B13" s="27"/>
      <c r="M13" s="27"/>
      <c r="N13" s="276"/>
      <c r="O13" s="276"/>
    </row>
    <row r="14" spans="1:15" ht="15.75">
      <c r="A14" s="13" t="s">
        <v>256</v>
      </c>
      <c r="B14" s="13"/>
      <c r="C14" s="13"/>
      <c r="D14" s="13"/>
      <c r="E14" s="13"/>
      <c r="M14" s="16" t="s">
        <v>53</v>
      </c>
      <c r="N14" s="277">
        <v>383</v>
      </c>
      <c r="O14" s="277"/>
    </row>
    <row r="15" spans="1:15">
      <c r="A15" s="12"/>
    </row>
    <row r="16" spans="1:15" ht="40.5" customHeight="1">
      <c r="A16" s="249" t="s">
        <v>55</v>
      </c>
      <c r="B16" s="249" t="s">
        <v>56</v>
      </c>
      <c r="C16" s="249" t="s">
        <v>282</v>
      </c>
      <c r="D16" s="249"/>
      <c r="E16" s="249" t="s">
        <v>283</v>
      </c>
      <c r="F16" s="249"/>
      <c r="G16" s="249"/>
      <c r="H16" s="249" t="s">
        <v>284</v>
      </c>
      <c r="I16" s="249"/>
      <c r="J16" s="249"/>
      <c r="K16" s="249"/>
      <c r="L16" s="249" t="s">
        <v>285</v>
      </c>
      <c r="M16" s="249"/>
      <c r="N16" s="249" t="s">
        <v>286</v>
      </c>
      <c r="O16" s="249"/>
    </row>
    <row r="17" spans="1:15" ht="25.5" customHeight="1">
      <c r="A17" s="249"/>
      <c r="B17" s="249"/>
      <c r="C17" s="249" t="s">
        <v>198</v>
      </c>
      <c r="D17" s="249" t="s">
        <v>287</v>
      </c>
      <c r="E17" s="249" t="s">
        <v>198</v>
      </c>
      <c r="F17" s="249" t="s">
        <v>65</v>
      </c>
      <c r="G17" s="249"/>
      <c r="H17" s="249" t="s">
        <v>198</v>
      </c>
      <c r="I17" s="249" t="s">
        <v>288</v>
      </c>
      <c r="J17" s="249"/>
      <c r="K17" s="249" t="s">
        <v>289</v>
      </c>
      <c r="L17" s="249" t="s">
        <v>198</v>
      </c>
      <c r="M17" s="249" t="s">
        <v>290</v>
      </c>
      <c r="N17" s="249" t="s">
        <v>198</v>
      </c>
      <c r="O17" s="249" t="s">
        <v>287</v>
      </c>
    </row>
    <row r="18" spans="1:15" ht="51">
      <c r="A18" s="249"/>
      <c r="B18" s="249"/>
      <c r="C18" s="249"/>
      <c r="D18" s="249"/>
      <c r="E18" s="249"/>
      <c r="F18" s="18" t="s">
        <v>291</v>
      </c>
      <c r="G18" s="18" t="s">
        <v>292</v>
      </c>
      <c r="H18" s="249"/>
      <c r="I18" s="18" t="s">
        <v>198</v>
      </c>
      <c r="J18" s="18" t="s">
        <v>293</v>
      </c>
      <c r="K18" s="249"/>
      <c r="L18" s="249"/>
      <c r="M18" s="249"/>
      <c r="N18" s="249"/>
      <c r="O18" s="249"/>
    </row>
    <row r="19" spans="1:15" s="21" customFormat="1" ht="11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20">
        <v>10</v>
      </c>
      <c r="K19" s="20">
        <v>11</v>
      </c>
      <c r="L19" s="20">
        <v>12</v>
      </c>
      <c r="M19" s="20">
        <v>13</v>
      </c>
      <c r="N19" s="20">
        <v>14</v>
      </c>
      <c r="O19" s="20">
        <v>15</v>
      </c>
    </row>
    <row r="20" spans="1:15">
      <c r="A20" s="41" t="s">
        <v>294</v>
      </c>
      <c r="B20" s="72" t="s">
        <v>94</v>
      </c>
      <c r="C20" s="66">
        <f>C21+C25+C26</f>
        <v>0</v>
      </c>
      <c r="D20" s="66">
        <f t="shared" ref="D20:O20" si="0">D21+D25+D26</f>
        <v>0</v>
      </c>
      <c r="E20" s="66">
        <f t="shared" si="0"/>
        <v>0</v>
      </c>
      <c r="F20" s="66">
        <f t="shared" si="0"/>
        <v>0</v>
      </c>
      <c r="G20" s="66">
        <f t="shared" si="0"/>
        <v>0</v>
      </c>
      <c r="H20" s="66">
        <f t="shared" si="0"/>
        <v>0</v>
      </c>
      <c r="I20" s="66">
        <f t="shared" si="0"/>
        <v>0</v>
      </c>
      <c r="J20" s="66">
        <f t="shared" si="0"/>
        <v>0</v>
      </c>
      <c r="K20" s="66">
        <f t="shared" si="0"/>
        <v>0</v>
      </c>
      <c r="L20" s="66">
        <f t="shared" si="0"/>
        <v>0</v>
      </c>
      <c r="M20" s="66">
        <f t="shared" si="0"/>
        <v>0</v>
      </c>
      <c r="N20" s="66">
        <f t="shared" si="0"/>
        <v>0</v>
      </c>
      <c r="O20" s="66">
        <f t="shared" si="0"/>
        <v>0</v>
      </c>
    </row>
    <row r="21" spans="1:15">
      <c r="A21" s="116" t="s">
        <v>65</v>
      </c>
      <c r="B21" s="72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>
      <c r="A22" s="116" t="s">
        <v>295</v>
      </c>
      <c r="B22" s="72" t="s">
        <v>306</v>
      </c>
      <c r="C22" s="117"/>
      <c r="D22" s="117"/>
      <c r="E22" s="66">
        <f t="shared" ref="E22:E24" si="1">F22+G22</f>
        <v>0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3" spans="1:15">
      <c r="A23" s="137" t="s">
        <v>69</v>
      </c>
      <c r="B23" s="72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ht="25.5">
      <c r="A24" s="137" t="s">
        <v>296</v>
      </c>
      <c r="B24" s="72" t="s">
        <v>307</v>
      </c>
      <c r="C24" s="117"/>
      <c r="D24" s="117"/>
      <c r="E24" s="66">
        <f t="shared" si="1"/>
        <v>0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spans="1:15" ht="38.25">
      <c r="A25" s="116" t="s">
        <v>297</v>
      </c>
      <c r="B25" s="72" t="s">
        <v>308</v>
      </c>
      <c r="C25" s="117"/>
      <c r="D25" s="117"/>
      <c r="E25" s="66">
        <f>F25+G25</f>
        <v>0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ht="25.5">
      <c r="A26" s="116" t="s">
        <v>298</v>
      </c>
      <c r="B26" s="72" t="s">
        <v>309</v>
      </c>
      <c r="C26" s="117"/>
      <c r="D26" s="117"/>
      <c r="E26" s="66">
        <f>F26+G26</f>
        <v>0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</row>
    <row r="27" spans="1:15" ht="25.5">
      <c r="A27" s="41" t="s">
        <v>299</v>
      </c>
      <c r="B27" s="72" t="s">
        <v>95</v>
      </c>
      <c r="C27" s="66">
        <f>C28+C32+C33</f>
        <v>0</v>
      </c>
      <c r="D27" s="66">
        <f t="shared" ref="D27:O27" si="2">D28+D32+D33</f>
        <v>0</v>
      </c>
      <c r="E27" s="66">
        <f t="shared" si="2"/>
        <v>0</v>
      </c>
      <c r="F27" s="66">
        <f t="shared" si="2"/>
        <v>0</v>
      </c>
      <c r="G27" s="66">
        <f t="shared" si="2"/>
        <v>0</v>
      </c>
      <c r="H27" s="66">
        <f t="shared" si="2"/>
        <v>0</v>
      </c>
      <c r="I27" s="66">
        <f t="shared" si="2"/>
        <v>0</v>
      </c>
      <c r="J27" s="66">
        <f t="shared" si="2"/>
        <v>0</v>
      </c>
      <c r="K27" s="66">
        <f t="shared" si="2"/>
        <v>0</v>
      </c>
      <c r="L27" s="66">
        <f t="shared" si="2"/>
        <v>0</v>
      </c>
      <c r="M27" s="66">
        <f t="shared" si="2"/>
        <v>0</v>
      </c>
      <c r="N27" s="66">
        <f t="shared" si="2"/>
        <v>0</v>
      </c>
      <c r="O27" s="66">
        <f t="shared" si="2"/>
        <v>0</v>
      </c>
    </row>
    <row r="28" spans="1:15">
      <c r="A28" s="116" t="s">
        <v>65</v>
      </c>
      <c r="B28" s="7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ht="25.5">
      <c r="A29" s="116" t="s">
        <v>300</v>
      </c>
      <c r="B29" s="72" t="s">
        <v>310</v>
      </c>
      <c r="C29" s="117"/>
      <c r="D29" s="117"/>
      <c r="E29" s="66">
        <f t="shared" ref="E29:E33" si="3">F29+G29</f>
        <v>0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1:15">
      <c r="A30" s="137" t="s">
        <v>69</v>
      </c>
      <c r="B30" s="7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ht="25.5">
      <c r="A31" s="137" t="s">
        <v>296</v>
      </c>
      <c r="B31" s="72" t="s">
        <v>311</v>
      </c>
      <c r="C31" s="117"/>
      <c r="D31" s="117"/>
      <c r="E31" s="66">
        <f t="shared" si="3"/>
        <v>0</v>
      </c>
      <c r="F31" s="117"/>
      <c r="G31" s="117"/>
      <c r="H31" s="117"/>
      <c r="I31" s="117"/>
      <c r="J31" s="117"/>
      <c r="K31" s="117"/>
      <c r="L31" s="117"/>
      <c r="M31" s="117"/>
      <c r="N31" s="117"/>
      <c r="O31" s="117"/>
    </row>
    <row r="32" spans="1:15">
      <c r="A32" s="116" t="s">
        <v>301</v>
      </c>
      <c r="B32" s="72" t="s">
        <v>312</v>
      </c>
      <c r="C32" s="117"/>
      <c r="D32" s="117"/>
      <c r="E32" s="66">
        <f t="shared" si="3"/>
        <v>0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1:15" ht="25.5">
      <c r="A33" s="116" t="s">
        <v>302</v>
      </c>
      <c r="B33" s="72" t="s">
        <v>313</v>
      </c>
      <c r="C33" s="117"/>
      <c r="D33" s="117"/>
      <c r="E33" s="66">
        <f t="shared" si="3"/>
        <v>0</v>
      </c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1:15" ht="25.5">
      <c r="A34" s="41" t="s">
        <v>303</v>
      </c>
      <c r="B34" s="72" t="s">
        <v>96</v>
      </c>
      <c r="C34" s="66">
        <f>C35+C37</f>
        <v>0</v>
      </c>
      <c r="D34" s="66">
        <f t="shared" ref="D34:O34" si="4">D35+D37</f>
        <v>0</v>
      </c>
      <c r="E34" s="66">
        <f t="shared" si="4"/>
        <v>0</v>
      </c>
      <c r="F34" s="66">
        <f t="shared" si="4"/>
        <v>0</v>
      </c>
      <c r="G34" s="66">
        <f t="shared" si="4"/>
        <v>0</v>
      </c>
      <c r="H34" s="66">
        <f t="shared" si="4"/>
        <v>0</v>
      </c>
      <c r="I34" s="66">
        <f t="shared" si="4"/>
        <v>0</v>
      </c>
      <c r="J34" s="66">
        <f t="shared" si="4"/>
        <v>0</v>
      </c>
      <c r="K34" s="66">
        <f t="shared" si="4"/>
        <v>0</v>
      </c>
      <c r="L34" s="66">
        <f t="shared" si="4"/>
        <v>0</v>
      </c>
      <c r="M34" s="66">
        <f t="shared" si="4"/>
        <v>0</v>
      </c>
      <c r="N34" s="66">
        <f t="shared" si="4"/>
        <v>0</v>
      </c>
      <c r="O34" s="66">
        <f t="shared" si="4"/>
        <v>0</v>
      </c>
    </row>
    <row r="35" spans="1:15">
      <c r="A35" s="116" t="s">
        <v>65</v>
      </c>
      <c r="B35" s="7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25.5">
      <c r="A36" s="116" t="s">
        <v>304</v>
      </c>
      <c r="B36" s="72" t="s">
        <v>176</v>
      </c>
      <c r="C36" s="117"/>
      <c r="D36" s="117"/>
      <c r="E36" s="66">
        <f t="shared" ref="E36" si="5">F36+G36</f>
        <v>0</v>
      </c>
      <c r="F36" s="117"/>
      <c r="G36" s="117"/>
      <c r="H36" s="117"/>
      <c r="I36" s="117"/>
      <c r="J36" s="117"/>
      <c r="K36" s="117"/>
      <c r="L36" s="117"/>
      <c r="M36" s="117"/>
      <c r="N36" s="117"/>
      <c r="O36" s="117"/>
    </row>
    <row r="37" spans="1:15" ht="25.5">
      <c r="A37" s="116" t="s">
        <v>305</v>
      </c>
      <c r="B37" s="72" t="s">
        <v>314</v>
      </c>
      <c r="C37" s="117"/>
      <c r="D37" s="117"/>
      <c r="E37" s="66">
        <f>F37+G37</f>
        <v>0</v>
      </c>
      <c r="F37" s="117"/>
      <c r="G37" s="117"/>
      <c r="H37" s="117"/>
      <c r="I37" s="117"/>
      <c r="J37" s="117"/>
      <c r="K37" s="117"/>
      <c r="L37" s="117"/>
      <c r="M37" s="117"/>
      <c r="N37" s="117"/>
      <c r="O37" s="117"/>
    </row>
    <row r="38" spans="1:15" s="31" customFormat="1">
      <c r="A38" s="29" t="s">
        <v>92</v>
      </c>
      <c r="B38" s="30">
        <v>9000</v>
      </c>
      <c r="C38" s="24">
        <f>C20+C27+C34</f>
        <v>0</v>
      </c>
      <c r="D38" s="24">
        <f t="shared" ref="D38:O38" si="6">D20+D27+D34</f>
        <v>0</v>
      </c>
      <c r="E38" s="24">
        <f t="shared" si="6"/>
        <v>0</v>
      </c>
      <c r="F38" s="24">
        <f t="shared" si="6"/>
        <v>0</v>
      </c>
      <c r="G38" s="24">
        <f t="shared" si="6"/>
        <v>0</v>
      </c>
      <c r="H38" s="24">
        <f t="shared" si="6"/>
        <v>0</v>
      </c>
      <c r="I38" s="24">
        <f t="shared" si="6"/>
        <v>0</v>
      </c>
      <c r="J38" s="24">
        <f t="shared" si="6"/>
        <v>0</v>
      </c>
      <c r="K38" s="24">
        <f t="shared" si="6"/>
        <v>0</v>
      </c>
      <c r="L38" s="24">
        <f t="shared" si="6"/>
        <v>0</v>
      </c>
      <c r="M38" s="24">
        <f t="shared" si="6"/>
        <v>0</v>
      </c>
      <c r="N38" s="24">
        <f t="shared" si="6"/>
        <v>0</v>
      </c>
      <c r="O38" s="24">
        <f t="shared" si="6"/>
        <v>0</v>
      </c>
    </row>
    <row r="39" spans="1:15">
      <c r="A39" s="19"/>
      <c r="B39" s="60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>
      <c r="A40" s="19"/>
      <c r="B40" s="6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>
      <c r="A41" s="19"/>
      <c r="B41" s="6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s="74" customFormat="1" ht="15.75">
      <c r="A42" s="91" t="s">
        <v>165</v>
      </c>
    </row>
    <row r="43" spans="1:15" s="74" customFormat="1" ht="15.75" customHeight="1">
      <c r="A43" s="256" t="s">
        <v>429</v>
      </c>
      <c r="B43" s="256"/>
      <c r="C43" s="257" t="s">
        <v>663</v>
      </c>
      <c r="D43" s="257"/>
      <c r="F43" s="257"/>
      <c r="G43" s="257"/>
      <c r="I43" s="257" t="s">
        <v>664</v>
      </c>
      <c r="J43" s="257"/>
    </row>
    <row r="44" spans="1:15" s="74" customFormat="1">
      <c r="A44" s="79" t="s">
        <v>430</v>
      </c>
      <c r="C44" s="255" t="s">
        <v>431</v>
      </c>
      <c r="D44" s="255"/>
      <c r="E44" s="92"/>
      <c r="F44" s="255" t="s">
        <v>432</v>
      </c>
      <c r="G44" s="255"/>
      <c r="H44" s="92"/>
      <c r="I44" s="255" t="s">
        <v>433</v>
      </c>
      <c r="J44" s="255"/>
    </row>
    <row r="45" spans="1:15" s="74" customFormat="1">
      <c r="A45" s="79"/>
      <c r="C45" s="92"/>
      <c r="D45" s="92"/>
      <c r="E45" s="92"/>
      <c r="F45" s="92"/>
      <c r="G45" s="92"/>
      <c r="H45" s="92"/>
      <c r="I45" s="92"/>
      <c r="J45" s="92"/>
    </row>
    <row r="46" spans="1:15" s="74" customFormat="1" ht="15.75">
      <c r="A46" s="91" t="s">
        <v>434</v>
      </c>
      <c r="C46" s="257" t="s">
        <v>696</v>
      </c>
      <c r="D46" s="257"/>
      <c r="F46" s="257" t="s">
        <v>697</v>
      </c>
      <c r="G46" s="257"/>
      <c r="I46" s="257">
        <v>510558</v>
      </c>
      <c r="J46" s="257"/>
    </row>
    <row r="47" spans="1:15" s="74" customFormat="1">
      <c r="A47" s="79"/>
      <c r="C47" s="255" t="s">
        <v>431</v>
      </c>
      <c r="D47" s="255"/>
      <c r="E47" s="92"/>
      <c r="F47" s="255" t="s">
        <v>435</v>
      </c>
      <c r="G47" s="255"/>
      <c r="H47" s="92"/>
      <c r="I47" s="255" t="s">
        <v>436</v>
      </c>
      <c r="J47" s="255"/>
    </row>
    <row r="48" spans="1:15" s="74" customFormat="1" ht="15.75">
      <c r="A48" s="138" t="s">
        <v>720</v>
      </c>
    </row>
  </sheetData>
  <mergeCells count="49">
    <mergeCell ref="F44:G44"/>
    <mergeCell ref="I44:J44"/>
    <mergeCell ref="A43:B43"/>
    <mergeCell ref="C43:D43"/>
    <mergeCell ref="C44:D44"/>
    <mergeCell ref="L1:O1"/>
    <mergeCell ref="F43:G43"/>
    <mergeCell ref="I43:J43"/>
    <mergeCell ref="M17:M18"/>
    <mergeCell ref="N17:N18"/>
    <mergeCell ref="O17:O18"/>
    <mergeCell ref="L16:M16"/>
    <mergeCell ref="N16:O16"/>
    <mergeCell ref="L17:L18"/>
    <mergeCell ref="N13:O13"/>
    <mergeCell ref="N14:O14"/>
    <mergeCell ref="L8:M8"/>
    <mergeCell ref="L11:M11"/>
    <mergeCell ref="C10:K10"/>
    <mergeCell ref="C11:K11"/>
    <mergeCell ref="C12:K12"/>
    <mergeCell ref="A16:A18"/>
    <mergeCell ref="B16:B18"/>
    <mergeCell ref="C16:D16"/>
    <mergeCell ref="E16:G16"/>
    <mergeCell ref="H16:K16"/>
    <mergeCell ref="C17:C18"/>
    <mergeCell ref="D17:D18"/>
    <mergeCell ref="E17:E18"/>
    <mergeCell ref="F17:G17"/>
    <mergeCell ref="H17:H18"/>
    <mergeCell ref="I17:J17"/>
    <mergeCell ref="K17:K18"/>
    <mergeCell ref="N8:O8"/>
    <mergeCell ref="N9:O9"/>
    <mergeCell ref="N10:O10"/>
    <mergeCell ref="N11:O11"/>
    <mergeCell ref="N12:O12"/>
    <mergeCell ref="K2:O2"/>
    <mergeCell ref="A4:O4"/>
    <mergeCell ref="F6:I6"/>
    <mergeCell ref="N6:O6"/>
    <mergeCell ref="N7:O7"/>
    <mergeCell ref="C46:D46"/>
    <mergeCell ref="F46:G46"/>
    <mergeCell ref="I46:J46"/>
    <mergeCell ref="C47:D47"/>
    <mergeCell ref="F47:G47"/>
    <mergeCell ref="I47:J47"/>
  </mergeCells>
  <pageMargins left="0.39370078740157483" right="0.39370078740157483" top="0.78740157480314965" bottom="0.59055118110236227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60"/>
  <sheetViews>
    <sheetView zoomScaleNormal="100" workbookViewId="0">
      <selection activeCell="I32" sqref="I32"/>
    </sheetView>
  </sheetViews>
  <sheetFormatPr defaultRowHeight="15"/>
  <cols>
    <col min="1" max="1" width="35.5703125" customWidth="1"/>
    <col min="2" max="2" width="6.42578125" bestFit="1" customWidth="1"/>
    <col min="3" max="3" width="10.85546875" customWidth="1"/>
    <col min="4" max="4" width="13.42578125" customWidth="1"/>
    <col min="6" max="6" width="10.7109375" customWidth="1"/>
    <col min="9" max="9" width="11.7109375" customWidth="1"/>
    <col min="10" max="10" width="16.85546875" customWidth="1"/>
    <col min="12" max="12" width="11" customWidth="1"/>
    <col min="13" max="13" width="14.140625" customWidth="1"/>
    <col min="14" max="15" width="11.5703125" customWidth="1"/>
    <col min="16" max="16" width="10.42578125" customWidth="1"/>
    <col min="17" max="17" width="10.85546875" customWidth="1"/>
  </cols>
  <sheetData>
    <row r="1" spans="1:17">
      <c r="N1" s="247" t="s">
        <v>317</v>
      </c>
      <c r="O1" s="247"/>
      <c r="P1" s="247"/>
      <c r="Q1" s="247"/>
    </row>
    <row r="2" spans="1:17" ht="51" customHeight="1">
      <c r="M2" s="271" t="s">
        <v>50</v>
      </c>
      <c r="N2" s="271"/>
      <c r="O2" s="271"/>
      <c r="P2" s="271"/>
      <c r="Q2" s="271"/>
    </row>
    <row r="3" spans="1:17">
      <c r="A3" s="61"/>
    </row>
    <row r="4" spans="1:17" ht="16.5">
      <c r="A4" s="260" t="s">
        <v>318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</row>
    <row r="5" spans="1:17">
      <c r="A5" s="12"/>
    </row>
    <row r="6" spans="1:17" ht="15.75" customHeight="1">
      <c r="B6" s="67"/>
      <c r="C6" s="67"/>
      <c r="D6" s="67"/>
      <c r="E6" s="67"/>
      <c r="F6" s="264" t="s">
        <v>695</v>
      </c>
      <c r="G6" s="264"/>
      <c r="H6" s="264"/>
      <c r="I6" s="264"/>
      <c r="J6" s="264"/>
      <c r="K6" s="67"/>
      <c r="L6" s="67"/>
      <c r="M6" s="67"/>
      <c r="N6" s="67"/>
      <c r="P6" s="274" t="s">
        <v>7</v>
      </c>
      <c r="Q6" s="274"/>
    </row>
    <row r="7" spans="1:17" ht="15.75">
      <c r="A7" s="27"/>
      <c r="B7" s="27"/>
      <c r="O7" s="16" t="s">
        <v>8</v>
      </c>
      <c r="P7" s="275"/>
      <c r="Q7" s="275"/>
    </row>
    <row r="8" spans="1:17" ht="15.75">
      <c r="A8" s="27"/>
      <c r="B8" s="27"/>
      <c r="M8" s="262" t="s">
        <v>9</v>
      </c>
      <c r="N8" s="262"/>
      <c r="O8" s="263"/>
      <c r="P8" s="275"/>
      <c r="Q8" s="275"/>
    </row>
    <row r="9" spans="1:17" ht="15.75">
      <c r="A9" s="27"/>
      <c r="B9" s="27"/>
      <c r="O9" s="16" t="s">
        <v>10</v>
      </c>
      <c r="P9" s="279">
        <v>2128019707</v>
      </c>
      <c r="Q9" s="280"/>
    </row>
    <row r="10" spans="1:17" ht="52.5" customHeight="1">
      <c r="A10" s="13" t="s">
        <v>11</v>
      </c>
      <c r="B10" s="13"/>
      <c r="C10" s="253" t="s">
        <v>714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O10" s="16" t="s">
        <v>12</v>
      </c>
      <c r="P10" s="279">
        <v>213001001</v>
      </c>
      <c r="Q10" s="280"/>
    </row>
    <row r="11" spans="1:17" ht="31.5">
      <c r="A11" s="13" t="s">
        <v>14</v>
      </c>
      <c r="B11" s="13"/>
      <c r="C11" s="278" t="s">
        <v>715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62" t="s">
        <v>189</v>
      </c>
      <c r="O11" s="263"/>
      <c r="P11" s="279"/>
      <c r="Q11" s="280"/>
    </row>
    <row r="12" spans="1:17" ht="15.75">
      <c r="A12" s="13" t="s">
        <v>15</v>
      </c>
      <c r="B12" s="13"/>
      <c r="C12" s="278" t="s">
        <v>646</v>
      </c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62" t="s">
        <v>16</v>
      </c>
      <c r="O12" s="263"/>
      <c r="P12" s="279">
        <v>97701000000</v>
      </c>
      <c r="Q12" s="280"/>
    </row>
    <row r="13" spans="1:17" ht="15.75">
      <c r="A13" s="266" t="s">
        <v>17</v>
      </c>
      <c r="B13" s="266"/>
      <c r="O13" s="27"/>
    </row>
    <row r="14" spans="1:17">
      <c r="A14" s="12"/>
    </row>
    <row r="15" spans="1:17" ht="15.75">
      <c r="A15" s="261" t="s">
        <v>319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</row>
    <row r="16" spans="1:17">
      <c r="A16" s="12"/>
    </row>
    <row r="17" spans="1:17" ht="37.5" customHeight="1">
      <c r="A17" s="249" t="s">
        <v>320</v>
      </c>
      <c r="B17" s="249" t="s">
        <v>56</v>
      </c>
      <c r="C17" s="249" t="s">
        <v>321</v>
      </c>
      <c r="D17" s="249"/>
      <c r="E17" s="249"/>
      <c r="F17" s="249"/>
      <c r="G17" s="249" t="s">
        <v>322</v>
      </c>
      <c r="H17" s="249"/>
      <c r="I17" s="249"/>
      <c r="J17" s="249"/>
      <c r="K17" s="249"/>
      <c r="L17" s="249" t="s">
        <v>323</v>
      </c>
      <c r="M17" s="249"/>
      <c r="N17" s="249" t="s">
        <v>324</v>
      </c>
      <c r="O17" s="249"/>
      <c r="P17" s="249"/>
      <c r="Q17" s="249"/>
    </row>
    <row r="18" spans="1:17" ht="27" customHeight="1">
      <c r="A18" s="249"/>
      <c r="B18" s="249"/>
      <c r="C18" s="249" t="s">
        <v>325</v>
      </c>
      <c r="D18" s="249"/>
      <c r="E18" s="249" t="s">
        <v>65</v>
      </c>
      <c r="F18" s="249"/>
      <c r="G18" s="249" t="s">
        <v>326</v>
      </c>
      <c r="H18" s="249" t="s">
        <v>65</v>
      </c>
      <c r="I18" s="249"/>
      <c r="J18" s="249"/>
      <c r="K18" s="249"/>
      <c r="L18" s="249" t="s">
        <v>65</v>
      </c>
      <c r="M18" s="249"/>
      <c r="N18" s="249" t="s">
        <v>325</v>
      </c>
      <c r="O18" s="249"/>
      <c r="P18" s="249" t="s">
        <v>65</v>
      </c>
      <c r="Q18" s="249"/>
    </row>
    <row r="19" spans="1:17" ht="26.25" customHeight="1">
      <c r="A19" s="249"/>
      <c r="B19" s="249"/>
      <c r="C19" s="249" t="s">
        <v>198</v>
      </c>
      <c r="D19" s="249" t="s">
        <v>331</v>
      </c>
      <c r="E19" s="249" t="s">
        <v>327</v>
      </c>
      <c r="F19" s="249" t="s">
        <v>328</v>
      </c>
      <c r="G19" s="249"/>
      <c r="H19" s="249" t="s">
        <v>329</v>
      </c>
      <c r="I19" s="249"/>
      <c r="J19" s="249" t="s">
        <v>347</v>
      </c>
      <c r="K19" s="249" t="s">
        <v>348</v>
      </c>
      <c r="L19" s="249" t="s">
        <v>330</v>
      </c>
      <c r="M19" s="249" t="s">
        <v>349</v>
      </c>
      <c r="N19" s="249" t="s">
        <v>198</v>
      </c>
      <c r="O19" s="249" t="s">
        <v>331</v>
      </c>
      <c r="P19" s="249" t="s">
        <v>327</v>
      </c>
      <c r="Q19" s="249" t="s">
        <v>328</v>
      </c>
    </row>
    <row r="20" spans="1:17" ht="51">
      <c r="A20" s="249"/>
      <c r="B20" s="249"/>
      <c r="C20" s="249"/>
      <c r="D20" s="249"/>
      <c r="E20" s="249"/>
      <c r="F20" s="249"/>
      <c r="G20" s="249"/>
      <c r="H20" s="18" t="s">
        <v>198</v>
      </c>
      <c r="I20" s="18" t="s">
        <v>331</v>
      </c>
      <c r="J20" s="249"/>
      <c r="K20" s="249"/>
      <c r="L20" s="249"/>
      <c r="M20" s="249"/>
      <c r="N20" s="249"/>
      <c r="O20" s="249"/>
      <c r="P20" s="249"/>
      <c r="Q20" s="249"/>
    </row>
    <row r="21" spans="1:17" s="21" customFormat="1" ht="11.25">
      <c r="A21" s="20">
        <v>1</v>
      </c>
      <c r="B21" s="20">
        <v>2</v>
      </c>
      <c r="C21" s="20">
        <v>3</v>
      </c>
      <c r="D21" s="20">
        <v>4</v>
      </c>
      <c r="E21" s="20">
        <v>5</v>
      </c>
      <c r="F21" s="20">
        <v>6</v>
      </c>
      <c r="G21" s="20">
        <v>7</v>
      </c>
      <c r="H21" s="20">
        <v>8</v>
      </c>
      <c r="I21" s="20">
        <v>9</v>
      </c>
      <c r="J21" s="20">
        <v>10</v>
      </c>
      <c r="K21" s="20">
        <v>11</v>
      </c>
      <c r="L21" s="20">
        <v>12</v>
      </c>
      <c r="M21" s="20">
        <v>13</v>
      </c>
      <c r="N21" s="20">
        <v>14</v>
      </c>
      <c r="O21" s="20">
        <v>15</v>
      </c>
      <c r="P21" s="20">
        <v>16</v>
      </c>
      <c r="Q21" s="20">
        <v>17</v>
      </c>
    </row>
    <row r="22" spans="1:17" ht="15.75">
      <c r="A22" s="122" t="s">
        <v>332</v>
      </c>
      <c r="B22" s="70">
        <v>1000</v>
      </c>
      <c r="C22" s="140">
        <f>SUM(C24:C31)</f>
        <v>136.4</v>
      </c>
      <c r="D22" s="140">
        <f>SUM(D24:D31)</f>
        <v>136.4</v>
      </c>
      <c r="E22" s="140">
        <f>SUM(E24:E31)</f>
        <v>123.6</v>
      </c>
      <c r="F22" s="140">
        <f t="shared" ref="F22:Q22" si="0">SUM(F24:F31)</f>
        <v>12.8</v>
      </c>
      <c r="G22" s="140">
        <f t="shared" si="0"/>
        <v>63.8</v>
      </c>
      <c r="H22" s="140">
        <f t="shared" si="0"/>
        <v>59.699999999999996</v>
      </c>
      <c r="I22" s="140">
        <f t="shared" si="0"/>
        <v>59.699999999999996</v>
      </c>
      <c r="J22" s="140">
        <f t="shared" si="0"/>
        <v>0</v>
      </c>
      <c r="K22" s="140">
        <f>SUM(K24:K31)</f>
        <v>4.0999999999999996</v>
      </c>
      <c r="L22" s="140">
        <f t="shared" si="0"/>
        <v>0</v>
      </c>
      <c r="M22" s="140">
        <f>SUM(M24:M31)</f>
        <v>0</v>
      </c>
      <c r="N22" s="140">
        <f t="shared" si="0"/>
        <v>140.66</v>
      </c>
      <c r="O22" s="140">
        <f t="shared" si="0"/>
        <v>140.66</v>
      </c>
      <c r="P22" s="140">
        <f t="shared" si="0"/>
        <v>126</v>
      </c>
      <c r="Q22" s="140">
        <f t="shared" si="0"/>
        <v>14.700000000000001</v>
      </c>
    </row>
    <row r="23" spans="1:17" ht="15.75">
      <c r="A23" s="122" t="s">
        <v>333</v>
      </c>
      <c r="B23" s="162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>
        <f t="shared" ref="N23:N48" si="1">SUM(P23:Q23)</f>
        <v>0</v>
      </c>
      <c r="O23" s="140"/>
      <c r="P23" s="140"/>
      <c r="Q23" s="140"/>
    </row>
    <row r="24" spans="1:17">
      <c r="A24" s="163" t="s">
        <v>674</v>
      </c>
      <c r="B24" s="162"/>
      <c r="C24" s="140">
        <f t="shared" ref="C24:C48" si="2">SUM(E24:F24)</f>
        <v>1</v>
      </c>
      <c r="D24" s="140">
        <v>1</v>
      </c>
      <c r="E24" s="140">
        <v>0</v>
      </c>
      <c r="F24" s="140">
        <v>1</v>
      </c>
      <c r="G24" s="140">
        <v>1</v>
      </c>
      <c r="H24" s="140">
        <v>1</v>
      </c>
      <c r="I24" s="140">
        <v>1</v>
      </c>
      <c r="J24" s="140">
        <v>0</v>
      </c>
      <c r="K24" s="140">
        <v>0</v>
      </c>
      <c r="L24" s="140">
        <v>0</v>
      </c>
      <c r="M24" s="140">
        <v>0</v>
      </c>
      <c r="N24" s="140">
        <v>1</v>
      </c>
      <c r="O24" s="140">
        <v>1</v>
      </c>
      <c r="P24" s="140">
        <v>0.5</v>
      </c>
      <c r="Q24" s="140">
        <v>0.5</v>
      </c>
    </row>
    <row r="25" spans="1:17">
      <c r="A25" s="163" t="s">
        <v>675</v>
      </c>
      <c r="B25" s="162"/>
      <c r="C25" s="140">
        <v>2</v>
      </c>
      <c r="D25" s="140">
        <v>2</v>
      </c>
      <c r="E25" s="140">
        <v>1</v>
      </c>
      <c r="F25" s="140">
        <v>1</v>
      </c>
      <c r="G25" s="140">
        <v>1</v>
      </c>
      <c r="H25" s="140">
        <v>1</v>
      </c>
      <c r="I25" s="140">
        <v>1</v>
      </c>
      <c r="J25" s="140">
        <v>0</v>
      </c>
      <c r="K25" s="140">
        <v>0</v>
      </c>
      <c r="L25" s="140">
        <v>0</v>
      </c>
      <c r="M25" s="140">
        <v>0</v>
      </c>
      <c r="N25" s="140">
        <v>2</v>
      </c>
      <c r="O25" s="140">
        <v>2</v>
      </c>
      <c r="P25" s="140">
        <v>2</v>
      </c>
      <c r="Q25" s="140">
        <v>0</v>
      </c>
    </row>
    <row r="26" spans="1:17">
      <c r="A26" s="163" t="s">
        <v>676</v>
      </c>
      <c r="B26" s="162"/>
      <c r="C26" s="140">
        <v>1</v>
      </c>
      <c r="D26" s="140">
        <v>1</v>
      </c>
      <c r="E26" s="140">
        <v>0</v>
      </c>
      <c r="F26" s="140">
        <v>1</v>
      </c>
      <c r="G26" s="140">
        <v>0</v>
      </c>
      <c r="H26" s="140">
        <v>0</v>
      </c>
      <c r="I26" s="140">
        <v>0</v>
      </c>
      <c r="J26" s="140">
        <v>0</v>
      </c>
      <c r="K26" s="140">
        <v>0</v>
      </c>
      <c r="L26" s="140">
        <v>0</v>
      </c>
      <c r="M26" s="140">
        <v>0</v>
      </c>
      <c r="N26" s="140">
        <v>1</v>
      </c>
      <c r="O26" s="140">
        <v>1</v>
      </c>
      <c r="P26" s="140">
        <v>1</v>
      </c>
      <c r="Q26" s="140">
        <v>0</v>
      </c>
    </row>
    <row r="27" spans="1:17">
      <c r="A27" s="163" t="s">
        <v>677</v>
      </c>
      <c r="B27" s="162"/>
      <c r="C27" s="140">
        <v>3</v>
      </c>
      <c r="D27" s="140">
        <v>3</v>
      </c>
      <c r="E27" s="140">
        <v>2</v>
      </c>
      <c r="F27" s="140">
        <v>1</v>
      </c>
      <c r="G27" s="140">
        <v>1</v>
      </c>
      <c r="H27" s="140">
        <v>1</v>
      </c>
      <c r="I27" s="140">
        <v>1</v>
      </c>
      <c r="J27" s="140">
        <v>0</v>
      </c>
      <c r="K27" s="140">
        <v>0</v>
      </c>
      <c r="L27" s="140">
        <v>0</v>
      </c>
      <c r="M27" s="140">
        <v>0</v>
      </c>
      <c r="N27" s="140">
        <v>3</v>
      </c>
      <c r="O27" s="140">
        <v>3</v>
      </c>
      <c r="P27" s="140">
        <v>2.7</v>
      </c>
      <c r="Q27" s="140">
        <v>0.3</v>
      </c>
    </row>
    <row r="28" spans="1:17">
      <c r="A28" s="163" t="s">
        <v>678</v>
      </c>
      <c r="B28" s="162"/>
      <c r="C28" s="140">
        <v>0.5</v>
      </c>
      <c r="D28" s="140">
        <v>0.5</v>
      </c>
      <c r="E28" s="140">
        <v>0</v>
      </c>
      <c r="F28" s="140">
        <v>0.5</v>
      </c>
      <c r="G28" s="140">
        <v>0.5</v>
      </c>
      <c r="H28" s="140">
        <v>0.5</v>
      </c>
      <c r="I28" s="140">
        <v>0.5</v>
      </c>
      <c r="J28" s="140">
        <v>0</v>
      </c>
      <c r="K28" s="140">
        <v>0</v>
      </c>
      <c r="L28" s="140">
        <v>0</v>
      </c>
      <c r="M28" s="140">
        <v>0</v>
      </c>
      <c r="N28" s="140">
        <v>0.5</v>
      </c>
      <c r="O28" s="140">
        <v>0.5</v>
      </c>
      <c r="P28" s="140">
        <v>0</v>
      </c>
      <c r="Q28" s="140">
        <v>0.5</v>
      </c>
    </row>
    <row r="29" spans="1:17">
      <c r="A29" s="163" t="s">
        <v>679</v>
      </c>
      <c r="B29" s="162"/>
      <c r="C29" s="140">
        <v>2</v>
      </c>
      <c r="D29" s="140">
        <v>2</v>
      </c>
      <c r="E29" s="140">
        <v>0</v>
      </c>
      <c r="F29" s="140">
        <v>2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2</v>
      </c>
      <c r="O29" s="140">
        <v>2</v>
      </c>
      <c r="P29" s="140">
        <v>0</v>
      </c>
      <c r="Q29" s="140">
        <v>2</v>
      </c>
    </row>
    <row r="30" spans="1:17">
      <c r="A30" s="163" t="s">
        <v>680</v>
      </c>
      <c r="B30" s="162"/>
      <c r="C30" s="140">
        <v>22.4</v>
      </c>
      <c r="D30" s="140">
        <v>22.4</v>
      </c>
      <c r="E30" s="140">
        <v>19.3</v>
      </c>
      <c r="F30" s="140">
        <v>3.1</v>
      </c>
      <c r="G30" s="140">
        <v>10.4</v>
      </c>
      <c r="H30" s="140">
        <v>10.4</v>
      </c>
      <c r="I30" s="140">
        <v>10.4</v>
      </c>
      <c r="J30" s="140">
        <v>0</v>
      </c>
      <c r="K30" s="140">
        <v>0</v>
      </c>
      <c r="L30" s="140">
        <v>0</v>
      </c>
      <c r="M30" s="140">
        <v>0</v>
      </c>
      <c r="N30" s="140">
        <v>21.96</v>
      </c>
      <c r="O30" s="140">
        <v>21.96</v>
      </c>
      <c r="P30" s="140">
        <v>11.7</v>
      </c>
      <c r="Q30" s="140">
        <v>10.3</v>
      </c>
    </row>
    <row r="31" spans="1:17">
      <c r="A31" s="163" t="s">
        <v>681</v>
      </c>
      <c r="B31" s="70">
        <v>1100</v>
      </c>
      <c r="C31" s="140">
        <v>104.5</v>
      </c>
      <c r="D31" s="140">
        <v>104.5</v>
      </c>
      <c r="E31" s="140">
        <v>101.3</v>
      </c>
      <c r="F31" s="140">
        <v>3.2</v>
      </c>
      <c r="G31" s="140">
        <v>49.9</v>
      </c>
      <c r="H31" s="140">
        <v>45.8</v>
      </c>
      <c r="I31" s="140">
        <v>45.8</v>
      </c>
      <c r="J31" s="140">
        <v>0</v>
      </c>
      <c r="K31" s="140">
        <v>4.0999999999999996</v>
      </c>
      <c r="L31" s="140">
        <v>0</v>
      </c>
      <c r="M31" s="140">
        <v>0</v>
      </c>
      <c r="N31" s="140">
        <v>109.2</v>
      </c>
      <c r="O31" s="140">
        <v>109.2</v>
      </c>
      <c r="P31" s="140">
        <v>108.1</v>
      </c>
      <c r="Q31" s="140">
        <v>1.1000000000000001</v>
      </c>
    </row>
    <row r="32" spans="1:17" ht="15.75">
      <c r="A32" s="122" t="s">
        <v>334</v>
      </c>
      <c r="B32" s="70">
        <v>2000</v>
      </c>
      <c r="C32" s="140">
        <f>SUM(C34:C42)</f>
        <v>20</v>
      </c>
      <c r="D32" s="140">
        <f>SUM(D34:D42)</f>
        <v>20</v>
      </c>
      <c r="E32" s="140">
        <f t="shared" ref="E32:Q32" si="3">SUM(E34:E42)</f>
        <v>11.5</v>
      </c>
      <c r="F32" s="140">
        <f t="shared" si="3"/>
        <v>8.5</v>
      </c>
      <c r="G32" s="140">
        <v>10</v>
      </c>
      <c r="H32" s="140">
        <v>7.9</v>
      </c>
      <c r="I32" s="140">
        <v>7.9</v>
      </c>
      <c r="J32" s="140">
        <v>0</v>
      </c>
      <c r="K32" s="140">
        <v>2.1</v>
      </c>
      <c r="L32" s="140">
        <f t="shared" si="3"/>
        <v>0</v>
      </c>
      <c r="M32" s="140">
        <v>0</v>
      </c>
      <c r="N32" s="140">
        <f t="shared" si="3"/>
        <v>21</v>
      </c>
      <c r="O32" s="140">
        <f t="shared" si="3"/>
        <v>21</v>
      </c>
      <c r="P32" s="140">
        <f t="shared" si="3"/>
        <v>13.5</v>
      </c>
      <c r="Q32" s="140">
        <f t="shared" si="3"/>
        <v>7.5</v>
      </c>
    </row>
    <row r="33" spans="1:17">
      <c r="A33" s="122" t="s">
        <v>335</v>
      </c>
      <c r="B33" s="162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</row>
    <row r="34" spans="1:17">
      <c r="A34" s="163" t="s">
        <v>666</v>
      </c>
      <c r="B34" s="70">
        <v>2100</v>
      </c>
      <c r="C34" s="140">
        <v>1</v>
      </c>
      <c r="D34" s="140">
        <v>1</v>
      </c>
      <c r="E34" s="140">
        <v>0.5</v>
      </c>
      <c r="F34" s="140">
        <v>0.5</v>
      </c>
      <c r="G34" s="140">
        <v>0.5</v>
      </c>
      <c r="H34" s="140">
        <v>0.5</v>
      </c>
      <c r="I34" s="140">
        <v>0.5</v>
      </c>
      <c r="J34" s="140">
        <v>0</v>
      </c>
      <c r="K34" s="140">
        <v>0</v>
      </c>
      <c r="L34" s="140">
        <v>0</v>
      </c>
      <c r="M34" s="140">
        <v>0</v>
      </c>
      <c r="N34" s="140">
        <v>1</v>
      </c>
      <c r="O34" s="140">
        <v>1</v>
      </c>
      <c r="P34" s="140">
        <v>0.5</v>
      </c>
      <c r="Q34" s="140">
        <v>0.5</v>
      </c>
    </row>
    <row r="35" spans="1:17">
      <c r="A35" s="163" t="s">
        <v>708</v>
      </c>
      <c r="B35" s="70"/>
      <c r="C35" s="140">
        <v>0</v>
      </c>
      <c r="D35" s="140">
        <v>0</v>
      </c>
      <c r="E35" s="140">
        <v>0</v>
      </c>
      <c r="F35" s="140">
        <v>0</v>
      </c>
      <c r="G35" s="140">
        <v>0.2</v>
      </c>
      <c r="H35" s="140">
        <v>0.2</v>
      </c>
      <c r="I35" s="140">
        <v>0.2</v>
      </c>
      <c r="J35" s="140">
        <v>0</v>
      </c>
      <c r="K35" s="140">
        <v>0</v>
      </c>
      <c r="L35" s="140">
        <v>0</v>
      </c>
      <c r="M35" s="140">
        <v>0</v>
      </c>
      <c r="N35" s="140">
        <v>1</v>
      </c>
      <c r="O35" s="140">
        <v>1</v>
      </c>
      <c r="P35" s="140">
        <v>1</v>
      </c>
      <c r="Q35" s="140">
        <v>0</v>
      </c>
    </row>
    <row r="36" spans="1:17">
      <c r="A36" s="163" t="s">
        <v>667</v>
      </c>
      <c r="B36" s="70"/>
      <c r="C36" s="140">
        <v>1</v>
      </c>
      <c r="D36" s="140">
        <v>1</v>
      </c>
      <c r="E36" s="140">
        <v>1</v>
      </c>
      <c r="F36" s="140">
        <v>0</v>
      </c>
      <c r="G36" s="140">
        <v>1</v>
      </c>
      <c r="H36" s="140">
        <v>1</v>
      </c>
      <c r="I36" s="140">
        <v>1</v>
      </c>
      <c r="J36" s="140">
        <v>0</v>
      </c>
      <c r="K36" s="140">
        <v>0</v>
      </c>
      <c r="L36" s="140">
        <v>0</v>
      </c>
      <c r="M36" s="140">
        <v>0</v>
      </c>
      <c r="N36" s="140">
        <v>1</v>
      </c>
      <c r="O36" s="140">
        <v>1</v>
      </c>
      <c r="P36" s="140">
        <v>1</v>
      </c>
      <c r="Q36" s="140">
        <v>0</v>
      </c>
    </row>
    <row r="37" spans="1:17">
      <c r="A37" s="163" t="s">
        <v>668</v>
      </c>
      <c r="B37" s="70"/>
      <c r="C37" s="140">
        <v>0.5</v>
      </c>
      <c r="D37" s="140">
        <v>0.5</v>
      </c>
      <c r="E37" s="140">
        <v>0.5</v>
      </c>
      <c r="F37" s="140">
        <v>0</v>
      </c>
      <c r="G37" s="140">
        <v>0.5</v>
      </c>
      <c r="H37" s="140">
        <v>0</v>
      </c>
      <c r="I37" s="140">
        <v>0</v>
      </c>
      <c r="J37" s="140">
        <v>0</v>
      </c>
      <c r="K37" s="140">
        <v>0.5</v>
      </c>
      <c r="L37" s="140">
        <v>0</v>
      </c>
      <c r="M37" s="140">
        <v>0</v>
      </c>
      <c r="N37" s="140">
        <v>0.5</v>
      </c>
      <c r="O37" s="140">
        <v>0.5</v>
      </c>
      <c r="P37" s="140">
        <v>0.5</v>
      </c>
      <c r="Q37" s="140">
        <v>0</v>
      </c>
    </row>
    <row r="38" spans="1:17">
      <c r="A38" s="163" t="s">
        <v>669</v>
      </c>
      <c r="B38" s="70"/>
      <c r="C38" s="140">
        <v>7.5</v>
      </c>
      <c r="D38" s="140">
        <v>7.5</v>
      </c>
      <c r="E38" s="140">
        <v>6.5</v>
      </c>
      <c r="F38" s="140">
        <v>1</v>
      </c>
      <c r="G38" s="140">
        <v>4.2</v>
      </c>
      <c r="H38" s="140">
        <v>4.2</v>
      </c>
      <c r="I38" s="140">
        <v>4.2</v>
      </c>
      <c r="J38" s="140">
        <v>0</v>
      </c>
      <c r="K38" s="140">
        <v>0</v>
      </c>
      <c r="L38" s="140">
        <v>0</v>
      </c>
      <c r="M38" s="140">
        <v>0</v>
      </c>
      <c r="N38" s="140">
        <v>7.5</v>
      </c>
      <c r="O38" s="140">
        <v>7.5</v>
      </c>
      <c r="P38" s="140">
        <v>7.5</v>
      </c>
      <c r="Q38" s="140">
        <v>0</v>
      </c>
    </row>
    <row r="39" spans="1:17">
      <c r="A39" s="163" t="s">
        <v>670</v>
      </c>
      <c r="B39" s="70"/>
      <c r="C39" s="140">
        <v>1</v>
      </c>
      <c r="D39" s="140">
        <v>1</v>
      </c>
      <c r="E39" s="140">
        <v>0.5</v>
      </c>
      <c r="F39" s="140">
        <v>0.5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1</v>
      </c>
      <c r="O39" s="140">
        <v>1</v>
      </c>
      <c r="P39" s="140">
        <v>0.5</v>
      </c>
      <c r="Q39" s="140">
        <v>0.5</v>
      </c>
    </row>
    <row r="40" spans="1:17">
      <c r="A40" s="163" t="s">
        <v>671</v>
      </c>
      <c r="B40" s="70"/>
      <c r="C40" s="140">
        <v>1</v>
      </c>
      <c r="D40" s="140">
        <v>1</v>
      </c>
      <c r="E40" s="140">
        <v>1</v>
      </c>
      <c r="F40" s="140">
        <v>0</v>
      </c>
      <c r="G40" s="140">
        <v>1</v>
      </c>
      <c r="H40" s="140">
        <v>1</v>
      </c>
      <c r="I40" s="140">
        <v>1</v>
      </c>
      <c r="J40" s="140">
        <v>0</v>
      </c>
      <c r="K40" s="140">
        <v>0</v>
      </c>
      <c r="L40" s="140">
        <v>0</v>
      </c>
      <c r="M40" s="140">
        <v>0</v>
      </c>
      <c r="N40" s="140">
        <v>1</v>
      </c>
      <c r="O40" s="140">
        <v>1</v>
      </c>
      <c r="P40" s="140">
        <v>1</v>
      </c>
      <c r="Q40" s="140">
        <v>0</v>
      </c>
    </row>
    <row r="41" spans="1:17" ht="25.5">
      <c r="A41" s="163" t="s">
        <v>673</v>
      </c>
      <c r="B41" s="70"/>
      <c r="C41" s="140">
        <v>3</v>
      </c>
      <c r="D41" s="140">
        <v>3</v>
      </c>
      <c r="E41" s="140">
        <v>1.5</v>
      </c>
      <c r="F41" s="140">
        <v>1.5</v>
      </c>
      <c r="G41" s="140">
        <v>2.6</v>
      </c>
      <c r="H41" s="140">
        <v>1</v>
      </c>
      <c r="I41" s="140">
        <v>1</v>
      </c>
      <c r="J41" s="140">
        <v>0</v>
      </c>
      <c r="K41" s="140">
        <v>1.6</v>
      </c>
      <c r="L41" s="140">
        <v>0</v>
      </c>
      <c r="M41" s="140">
        <v>0</v>
      </c>
      <c r="N41" s="140">
        <v>3</v>
      </c>
      <c r="O41" s="140">
        <v>3</v>
      </c>
      <c r="P41" s="140">
        <v>1.5</v>
      </c>
      <c r="Q41" s="140">
        <v>1.5</v>
      </c>
    </row>
    <row r="42" spans="1:17">
      <c r="A42" s="163" t="s">
        <v>672</v>
      </c>
      <c r="B42" s="70"/>
      <c r="C42" s="140">
        <v>5</v>
      </c>
      <c r="D42" s="140">
        <v>5</v>
      </c>
      <c r="E42" s="140">
        <v>0</v>
      </c>
      <c r="F42" s="140">
        <v>5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5</v>
      </c>
      <c r="O42" s="140">
        <v>5</v>
      </c>
      <c r="P42" s="140">
        <v>0</v>
      </c>
      <c r="Q42" s="140">
        <v>5</v>
      </c>
    </row>
    <row r="43" spans="1:17">
      <c r="A43" s="163" t="s">
        <v>691</v>
      </c>
      <c r="B43" s="7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</row>
    <row r="44" spans="1:17" ht="28.5">
      <c r="A44" s="122" t="s">
        <v>336</v>
      </c>
      <c r="B44" s="70">
        <v>3000</v>
      </c>
      <c r="C44" s="140">
        <f>SUM(C46:C47)</f>
        <v>4</v>
      </c>
      <c r="D44" s="140">
        <f>SUM(D46:D47)</f>
        <v>4</v>
      </c>
      <c r="E44" s="140">
        <f t="shared" ref="E44:Q44" si="4">SUM(E46:E47)</f>
        <v>4</v>
      </c>
      <c r="F44" s="140">
        <f t="shared" si="4"/>
        <v>0</v>
      </c>
      <c r="G44" s="140">
        <f t="shared" si="4"/>
        <v>4</v>
      </c>
      <c r="H44" s="140">
        <f t="shared" si="4"/>
        <v>4</v>
      </c>
      <c r="I44" s="140">
        <f t="shared" si="4"/>
        <v>4</v>
      </c>
      <c r="J44" s="140">
        <f t="shared" si="4"/>
        <v>0</v>
      </c>
      <c r="K44" s="140">
        <f t="shared" si="4"/>
        <v>0</v>
      </c>
      <c r="L44" s="140">
        <f t="shared" si="4"/>
        <v>0</v>
      </c>
      <c r="M44" s="140">
        <f t="shared" si="4"/>
        <v>0</v>
      </c>
      <c r="N44" s="140">
        <f t="shared" si="4"/>
        <v>4</v>
      </c>
      <c r="O44" s="140">
        <f t="shared" si="4"/>
        <v>4</v>
      </c>
      <c r="P44" s="140">
        <f t="shared" si="4"/>
        <v>4</v>
      </c>
      <c r="Q44" s="140">
        <f t="shared" si="4"/>
        <v>0</v>
      </c>
    </row>
    <row r="45" spans="1:17">
      <c r="A45" s="122" t="s">
        <v>335</v>
      </c>
      <c r="B45" s="162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</row>
    <row r="46" spans="1:17">
      <c r="A46" s="163" t="s">
        <v>663</v>
      </c>
      <c r="B46" s="70">
        <v>3100</v>
      </c>
      <c r="C46" s="140">
        <f t="shared" si="2"/>
        <v>1</v>
      </c>
      <c r="D46" s="140">
        <v>1</v>
      </c>
      <c r="E46" s="140">
        <v>1</v>
      </c>
      <c r="F46" s="140">
        <v>0</v>
      </c>
      <c r="G46" s="140">
        <v>1</v>
      </c>
      <c r="H46" s="140">
        <v>1</v>
      </c>
      <c r="I46" s="140">
        <v>1</v>
      </c>
      <c r="J46" s="140">
        <v>0</v>
      </c>
      <c r="K46" s="140">
        <v>0</v>
      </c>
      <c r="L46" s="140">
        <v>0</v>
      </c>
      <c r="M46" s="140">
        <v>0</v>
      </c>
      <c r="N46" s="140">
        <v>1</v>
      </c>
      <c r="O46" s="140">
        <v>1</v>
      </c>
      <c r="P46" s="140">
        <v>1</v>
      </c>
      <c r="Q46" s="140">
        <v>0</v>
      </c>
    </row>
    <row r="47" spans="1:17">
      <c r="A47" s="163" t="s">
        <v>665</v>
      </c>
      <c r="B47" s="70"/>
      <c r="C47" s="140">
        <v>3</v>
      </c>
      <c r="D47" s="140">
        <v>3</v>
      </c>
      <c r="E47" s="140">
        <v>3</v>
      </c>
      <c r="F47" s="140">
        <v>0</v>
      </c>
      <c r="G47" s="140">
        <v>3</v>
      </c>
      <c r="H47" s="140">
        <v>3</v>
      </c>
      <c r="I47" s="140">
        <v>3</v>
      </c>
      <c r="J47" s="140">
        <v>0</v>
      </c>
      <c r="K47" s="140">
        <v>0</v>
      </c>
      <c r="L47" s="140">
        <v>0</v>
      </c>
      <c r="M47" s="140">
        <v>0</v>
      </c>
      <c r="N47" s="140">
        <v>3</v>
      </c>
      <c r="O47" s="140">
        <v>3</v>
      </c>
      <c r="P47" s="140">
        <v>3</v>
      </c>
      <c r="Q47" s="140">
        <v>0</v>
      </c>
    </row>
    <row r="48" spans="1:17">
      <c r="A48" s="163"/>
      <c r="B48" s="70"/>
      <c r="C48" s="140">
        <f t="shared" si="2"/>
        <v>0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>
        <f t="shared" si="1"/>
        <v>0</v>
      </c>
      <c r="O48" s="140"/>
      <c r="P48" s="140"/>
      <c r="Q48" s="140"/>
    </row>
    <row r="49" spans="1:17" s="31" customFormat="1">
      <c r="A49" s="29" t="s">
        <v>92</v>
      </c>
      <c r="B49" s="55">
        <v>9000</v>
      </c>
      <c r="C49" s="184">
        <f t="shared" ref="C49:Q49" si="5">C22+C32+C44</f>
        <v>160.4</v>
      </c>
      <c r="D49" s="184">
        <f t="shared" si="5"/>
        <v>160.4</v>
      </c>
      <c r="E49" s="184">
        <f t="shared" si="5"/>
        <v>139.1</v>
      </c>
      <c r="F49" s="184">
        <f t="shared" si="5"/>
        <v>21.3</v>
      </c>
      <c r="G49" s="126">
        <f>G22+G32+G44</f>
        <v>77.8</v>
      </c>
      <c r="H49" s="126">
        <f>H22+H32+H44</f>
        <v>71.599999999999994</v>
      </c>
      <c r="I49" s="126">
        <f t="shared" si="5"/>
        <v>71.599999999999994</v>
      </c>
      <c r="J49" s="126">
        <f t="shared" si="5"/>
        <v>0</v>
      </c>
      <c r="K49" s="126">
        <f t="shared" si="5"/>
        <v>6.1999999999999993</v>
      </c>
      <c r="L49" s="126">
        <f t="shared" si="5"/>
        <v>0</v>
      </c>
      <c r="M49" s="126">
        <f t="shared" si="5"/>
        <v>0</v>
      </c>
      <c r="N49" s="184">
        <f t="shared" si="5"/>
        <v>165.66</v>
      </c>
      <c r="O49" s="184">
        <f>O22+O32+O44</f>
        <v>165.66</v>
      </c>
      <c r="P49" s="184">
        <f>P22+P32+P44</f>
        <v>143.5</v>
      </c>
      <c r="Q49" s="184">
        <f t="shared" si="5"/>
        <v>22.200000000000003</v>
      </c>
    </row>
    <row r="50" spans="1:17">
      <c r="A50" s="47"/>
    </row>
    <row r="51" spans="1:17">
      <c r="A51" s="62" t="s">
        <v>337</v>
      </c>
      <c r="G51" s="186"/>
    </row>
    <row r="52" spans="1:17">
      <c r="A52" s="281" t="s">
        <v>338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</row>
    <row r="53" spans="1:17">
      <c r="A53" s="281" t="s">
        <v>339</v>
      </c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</row>
    <row r="54" spans="1:17" ht="24.75" customHeight="1">
      <c r="A54" s="281" t="s">
        <v>340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</row>
    <row r="55" spans="1:17">
      <c r="A55" s="281" t="s">
        <v>341</v>
      </c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</row>
    <row r="56" spans="1:17">
      <c r="A56" s="281" t="s">
        <v>342</v>
      </c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</row>
    <row r="57" spans="1:17">
      <c r="A57" s="281" t="s">
        <v>343</v>
      </c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  <row r="58" spans="1:17">
      <c r="A58" s="281" t="s">
        <v>344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</row>
    <row r="59" spans="1:17" ht="24" customHeight="1">
      <c r="A59" s="281" t="s">
        <v>345</v>
      </c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</row>
    <row r="60" spans="1:17" ht="24" customHeight="1">
      <c r="A60" s="281" t="s">
        <v>346</v>
      </c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</row>
  </sheetData>
  <mergeCells count="54">
    <mergeCell ref="A58:Q58"/>
    <mergeCell ref="A59:Q59"/>
    <mergeCell ref="A60:Q60"/>
    <mergeCell ref="A53:Q53"/>
    <mergeCell ref="A54:Q54"/>
    <mergeCell ref="A55:Q55"/>
    <mergeCell ref="A56:Q56"/>
    <mergeCell ref="A57:Q57"/>
    <mergeCell ref="N1:Q1"/>
    <mergeCell ref="A52:Q52"/>
    <mergeCell ref="O19:O20"/>
    <mergeCell ref="P19:P20"/>
    <mergeCell ref="Q19:Q20"/>
    <mergeCell ref="A15:Q15"/>
    <mergeCell ref="N17:Q17"/>
    <mergeCell ref="C18:D18"/>
    <mergeCell ref="E18:F18"/>
    <mergeCell ref="G18:G20"/>
    <mergeCell ref="H18:K18"/>
    <mergeCell ref="N19:N20"/>
    <mergeCell ref="L18:M18"/>
    <mergeCell ref="N18:O18"/>
    <mergeCell ref="P18:Q18"/>
    <mergeCell ref="C19:C20"/>
    <mergeCell ref="B17:B20"/>
    <mergeCell ref="A13:B13"/>
    <mergeCell ref="C17:F17"/>
    <mergeCell ref="G17:K17"/>
    <mergeCell ref="L17:M17"/>
    <mergeCell ref="F19:F20"/>
    <mergeCell ref="H19:I19"/>
    <mergeCell ref="L19:L20"/>
    <mergeCell ref="D19:D20"/>
    <mergeCell ref="J19:J20"/>
    <mergeCell ref="K19:K20"/>
    <mergeCell ref="M19:M20"/>
    <mergeCell ref="E19:E20"/>
    <mergeCell ref="A17:A20"/>
    <mergeCell ref="P11:Q11"/>
    <mergeCell ref="P12:Q12"/>
    <mergeCell ref="M2:Q2"/>
    <mergeCell ref="C12:M12"/>
    <mergeCell ref="N12:O12"/>
    <mergeCell ref="A4:Q4"/>
    <mergeCell ref="P6:Q6"/>
    <mergeCell ref="P7:Q7"/>
    <mergeCell ref="P8:Q8"/>
    <mergeCell ref="P9:Q9"/>
    <mergeCell ref="P10:Q10"/>
    <mergeCell ref="M8:O8"/>
    <mergeCell ref="N11:O11"/>
    <mergeCell ref="C10:M10"/>
    <mergeCell ref="C11:M11"/>
    <mergeCell ref="F6:J6"/>
  </mergeCells>
  <pageMargins left="0.39370078740157483" right="0.39370078740157483" top="0.78740157480314965" bottom="0.59055118110236227" header="0.31496062992125984" footer="0.31496062992125984"/>
  <pageSetup paperSize="9" scale="65" fitToHeight="0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qnLXzFeETqrdg0gMyncUxsYmOw9tghocc6uZXP2SAgg=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2xE7Qcj/YXHdbNDGcNHup3RVoSp1n95WqSRBXYd5OGk=</DigestValue>
    </Reference>
  </SignedInfo>
  <SignatureValue>pEWCdmPe54YdlLEOmVoHI2IB3ixwAT+oiFccY2mtxFv2TD6hG3+vFEjlZ85nLFsL3W9VoYHoaDRq
JKfYcWZXbA==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urn:ietf:params:xml:ns:cpxmlsec:algorithms:gostr34112012-256"/>
        <DigestValue>WgRTY/0r+MBxQQB/C/2A3zPseVafr3Di8kNgwZ9gAwo=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gfFCdUMdii239cOB6aqpVbMUK5b+ayc7HynPckMLYe0=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v4WS1IObuAkP0/awDa3NHYNnU4igt5mNPk//zVHeaPQ=</DigestValue>
      </Reference>
      <Reference URI="/xl/externalLinks/externalLink1.xml?ContentType=application/vnd.openxmlformats-officedocument.spreadsheetml.externalLink+xml">
        <DigestMethod Algorithm="urn:ietf:params:xml:ns:cpxmlsec:algorithms:gostr34112012-256"/>
        <DigestValue>3SCGkOA7PNh0AInqMkpIgBGanWJDUZCiHUfxnRWzOVI=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9fsfsJDVkN8Yj2tHpAM0/loxQzNVHgVa3jT3aOHjhmA=</DigestValue>
      </Reference>
      <Reference URI="/xl/printerSettings/printerSettings10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11.bin?ContentType=application/vnd.openxmlformats-officedocument.spreadsheetml.printerSettings">
        <DigestMethod Algorithm="urn:ietf:params:xml:ns:cpxmlsec:algorithms:gostr34112012-256"/>
        <DigestValue>QmK5nWV75HG1eEZkqJ7XSMx4QrXIraTVWIReejdxXnc=</DigestValue>
      </Reference>
      <Reference URI="/xl/printerSettings/printerSettings12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printerSettings/printerSettings13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14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15.bin?ContentType=application/vnd.openxmlformats-officedocument.spreadsheetml.printerSettings">
        <DigestMethod Algorithm="urn:ietf:params:xml:ns:cpxmlsec:algorithms:gostr34112012-256"/>
        <DigestValue>QmK5nWV75HG1eEZkqJ7XSMx4QrXIraTVWIReejdxXnc=</DigestValue>
      </Reference>
      <Reference URI="/xl/printerSettings/printerSettings16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17.bin?ContentType=application/vnd.openxmlformats-officedocument.spreadsheetml.printerSettings">
        <DigestMethod Algorithm="urn:ietf:params:xml:ns:cpxmlsec:algorithms:gostr34112012-256"/>
        <DigestValue>y5/cba+9goQ1c+0Nb0SLGQ07hbNthXPhQLOq71ezYjM=</DigestValue>
      </Reference>
      <Reference URI="/xl/printerSettings/printerSettings18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19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2.bin?ContentType=application/vnd.openxmlformats-officedocument.spreadsheetml.printerSettings">
        <DigestMethod Algorithm="urn:ietf:params:xml:ns:cpxmlsec:algorithms:gostr34112012-256"/>
        <DigestValue>oGG/DqQF0lbu9kFXaU/DsLPk/oX3II09soFNUZp/yqE=</DigestValue>
      </Reference>
      <Reference URI="/xl/printerSettings/printerSettings20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21.bin?ContentType=application/vnd.openxmlformats-officedocument.spreadsheetml.printerSettings">
        <DigestMethod Algorithm="urn:ietf:params:xml:ns:cpxmlsec:algorithms:gostr34112012-256"/>
        <DigestValue>oGG/DqQF0lbu9kFXaU/DsLPk/oX3II09soFNUZp/yqE=</DigestValue>
      </Reference>
      <Reference URI="/xl/printerSettings/printerSettings3.bin?ContentType=application/vnd.openxmlformats-officedocument.spreadsheetml.printerSettings">
        <DigestMethod Algorithm="urn:ietf:params:xml:ns:cpxmlsec:algorithms:gostr34112012-256"/>
        <DigestValue>O1dEy17TWEHD932oyuKwxok+1SJpEquxoHYoL0KyQvM=</DigestValue>
      </Reference>
      <Reference URI="/xl/printerSettings/printerSettings4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printerSettings/printerSettings5.bin?ContentType=application/vnd.openxmlformats-officedocument.spreadsheetml.printerSettings">
        <DigestMethod Algorithm="urn:ietf:params:xml:ns:cpxmlsec:algorithms:gostr34112012-256"/>
        <DigestValue>QmK5nWV75HG1eEZkqJ7XSMx4QrXIraTVWIReejdxXnc=</DigestValue>
      </Reference>
      <Reference URI="/xl/printerSettings/printerSettings6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printerSettings/printerSettings7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printerSettings/printerSettings8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printerSettings/printerSettings9.bin?ContentType=application/vnd.openxmlformats-officedocument.spreadsheetml.printerSettings">
        <DigestMethod Algorithm="urn:ietf:params:xml:ns:cpxmlsec:algorithms:gostr34112012-256"/>
        <DigestValue>hqPt37P0PltJ4PnLXsJeCoz4UdtxPgAQUNRP/EvSH6Y=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NBi5tDHrMBA4lhilSLfszSYbvQVLmdUEqIeIcGsscGk=</DigestValue>
      </Reference>
      <Reference URI="/xl/styles.xml?ContentType=application/vnd.openxmlformats-officedocument.spreadsheetml.styles+xml">
        <DigestMethod Algorithm="urn:ietf:params:xml:ns:cpxmlsec:algorithms:gostr34112012-256"/>
        <DigestValue>45WBjrvOsJQARWhyS4NOwvpfjcvCh4Upr4dfLNvcYlg=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QdG0XcvF1qbi+sK/bOByubtxvd+47yLF7nbOiv/iP30=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+16TRLb9HF9u5KB+QxJC4+TFFiO/kz93UGGE3bw5r8U=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8KX9iWlgKRdm34fqhDg+Lg/yZX6S/6m/qJ/tzvKAh1Q=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fT9eLgKnJEJ7bgoi/UFoeFavbU68VvI9rnbgt6SwYHI=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3VDYAqZuNLiVQux3aaRKtnBH5I9HCzXXn0J5mkC0ncI=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mPeG7PEUHSZCfZcreqjA8aj/d3Y4PYVf67fMmqK2Vew=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IxKj3iGCLtSsfQ8D1PK7xynMoaxTh/zUqsxZTh11pRc=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cePr32uz8ZEGfqxSeJfZ1uW5dS338MnJXPBg2Mp/r/k=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INmgIdnjn3oy75/RzNBE47+gQajKAbBXvrcd3PvDV0E=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W0afoQtoCesZNTvxs8IiS3zL0pjSiiAHZvzKtIbp5vs=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sxiSGmuDyJYsAgI1et+0nDzsAWFD0E5iq2VWFHnHeMg=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xqDikqdmGflWbJGj16/IHMd3i/Tunds3n5wNT3oEOsw=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lvU3Asz4j7qoC5qgJ0xmdBKoDYsvUEaOWElfwCYP8WE=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aYOelJyuUyCytBefNhwmuxQTK4alni2PdNoEBUdLvq4=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hP3+cUqNiyZgCSS2VczLcut2V5j4RwvvqkrVtVG898s=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RBUI0TiC2B2tyPLmSDHgTbgkO2lM7onp93rXpNqwULs=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A+7p8S3ZU+osvMdtzjmRLFTIRGeRRh0l66P8w/w8G8k=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hKmJqltYNHs/fIGVkmWQn9mqBmZE5uvwCES+Ki4xYbI=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FE/0/r1BujXjOz5qFTmLKiimeBYo51fvTADpSBhVH9M=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VpH5yf/1x+L68zvyZ7pj5JWeirZcrjT6t/bn6rWivio=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LM4CxkWjIUAKuqH02xk5TDTLFWHBdDgKy2KmR0yMMIQ=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/PRbBlMn4F55PajkX86hgRLDWcE+2Rn+tdNSl6wi9Bw=</DigestValue>
      </Reference>
      <Reference URI="/xl/worksheets/sheet10.xml?ContentType=application/vnd.openxmlformats-officedocument.spreadsheetml.worksheet+xml">
        <DigestMethod Algorithm="urn:ietf:params:xml:ns:cpxmlsec:algorithms:gostr34112012-256"/>
        <DigestValue>bdOckCWAvODv/9ZTDNLSBjMjn5LzmOZf4Cv8YY/7AF0=</DigestValue>
      </Reference>
      <Reference URI="/xl/worksheets/sheet11.xml?ContentType=application/vnd.openxmlformats-officedocument.spreadsheetml.worksheet+xml">
        <DigestMethod Algorithm="urn:ietf:params:xml:ns:cpxmlsec:algorithms:gostr34112012-256"/>
        <DigestValue>nGrQ/QwT69sU5+HHLepBi/stLagB06tIuoe7btfzSV0=</DigestValue>
      </Reference>
      <Reference URI="/xl/worksheets/sheet12.xml?ContentType=application/vnd.openxmlformats-officedocument.spreadsheetml.worksheet+xml">
        <DigestMethod Algorithm="urn:ietf:params:xml:ns:cpxmlsec:algorithms:gostr34112012-256"/>
        <DigestValue>u2TRwHDeL8clo71cL2prmTVnM5kR0FKCdOA/HUB7sjw=</DigestValue>
      </Reference>
      <Reference URI="/xl/worksheets/sheet13.xml?ContentType=application/vnd.openxmlformats-officedocument.spreadsheetml.worksheet+xml">
        <DigestMethod Algorithm="urn:ietf:params:xml:ns:cpxmlsec:algorithms:gostr34112012-256"/>
        <DigestValue>C56pt/q4vSkEv7uo8DD4mVE+jMZyVf8z24GyItn25T0=</DigestValue>
      </Reference>
      <Reference URI="/xl/worksheets/sheet14.xml?ContentType=application/vnd.openxmlformats-officedocument.spreadsheetml.worksheet+xml">
        <DigestMethod Algorithm="urn:ietf:params:xml:ns:cpxmlsec:algorithms:gostr34112012-256"/>
        <DigestValue>Wp6zSQo8rI5eUMm1pNnv7/PevuIRZYn2mbhvW34clm0=</DigestValue>
      </Reference>
      <Reference URI="/xl/worksheets/sheet15.xml?ContentType=application/vnd.openxmlformats-officedocument.spreadsheetml.worksheet+xml">
        <DigestMethod Algorithm="urn:ietf:params:xml:ns:cpxmlsec:algorithms:gostr34112012-256"/>
        <DigestValue>mA9283Ph4IVFU6Q28lj/HJVU87yOO07s30EtlGvLX6Q=</DigestValue>
      </Reference>
      <Reference URI="/xl/worksheets/sheet16.xml?ContentType=application/vnd.openxmlformats-officedocument.spreadsheetml.worksheet+xml">
        <DigestMethod Algorithm="urn:ietf:params:xml:ns:cpxmlsec:algorithms:gostr34112012-256"/>
        <DigestValue>2g6ykPqbLU5IpZkHQKrh9ORQNd59d3HTfGIO/ZxLOG8=</DigestValue>
      </Reference>
      <Reference URI="/xl/worksheets/sheet17.xml?ContentType=application/vnd.openxmlformats-officedocument.spreadsheetml.worksheet+xml">
        <DigestMethod Algorithm="urn:ietf:params:xml:ns:cpxmlsec:algorithms:gostr34112012-256"/>
        <DigestValue>0KCFxg+H+6X/wjXWhhVxIXBnNNsChdSO6OruePtWD+U=</DigestValue>
      </Reference>
      <Reference URI="/xl/worksheets/sheet18.xml?ContentType=application/vnd.openxmlformats-officedocument.spreadsheetml.worksheet+xml">
        <DigestMethod Algorithm="urn:ietf:params:xml:ns:cpxmlsec:algorithms:gostr34112012-256"/>
        <DigestValue>o2JoEdKmu1pQcNVYjbOcqvOtpxKdFjMmMXJ+SwaCTKI=</DigestValue>
      </Reference>
      <Reference URI="/xl/worksheets/sheet19.xml?ContentType=application/vnd.openxmlformats-officedocument.spreadsheetml.worksheet+xml">
        <DigestMethod Algorithm="urn:ietf:params:xml:ns:cpxmlsec:algorithms:gostr34112012-256"/>
        <DigestValue>ZqRi5GQlNGfPcazibfxLh9ahKGLErBML0cozFbVTTFI=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s/3rSyv/nBOBZf3jU93mGyDU6zTA6iV9JSBjWxOt0S8=</DigestValue>
      </Reference>
      <Reference URI="/xl/worksheets/sheet20.xml?ContentType=application/vnd.openxmlformats-officedocument.spreadsheetml.worksheet+xml">
        <DigestMethod Algorithm="urn:ietf:params:xml:ns:cpxmlsec:algorithms:gostr34112012-256"/>
        <DigestValue>vRFJ1vpmppZ7q1YfRk4p5U6bkEIrmIhn+IDKYp1ECvQ=</DigestValue>
      </Reference>
      <Reference URI="/xl/worksheets/sheet21.xml?ContentType=application/vnd.openxmlformats-officedocument.spreadsheetml.worksheet+xml">
        <DigestMethod Algorithm="urn:ietf:params:xml:ns:cpxmlsec:algorithms:gostr34112012-256"/>
        <DigestValue>wk+TYKaf9+fKlQguDtQpZhFq1HGnKkXxTFZTe88/At8=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58u1jRKPNtGYNHtl0SmEA1aSqRj6VljiIUeX5JIl608=</DigestValue>
      </Reference>
      <Reference URI="/xl/worksheets/sheet4.xml?ContentType=application/vnd.openxmlformats-officedocument.spreadsheetml.worksheet+xml">
        <DigestMethod Algorithm="urn:ietf:params:xml:ns:cpxmlsec:algorithms:gostr34112012-256"/>
        <DigestValue>IVHpIucZz8c1DPz25haVdh/zcoIEgNgnSHAd35OKDp8=</DigestValue>
      </Reference>
      <Reference URI="/xl/worksheets/sheet5.xml?ContentType=application/vnd.openxmlformats-officedocument.spreadsheetml.worksheet+xml">
        <DigestMethod Algorithm="urn:ietf:params:xml:ns:cpxmlsec:algorithms:gostr34112012-256"/>
        <DigestValue>y8KNDiWSOm9IsjfJwXz2Ll2MugTOmTgD2WSO93/8YUU=</DigestValue>
      </Reference>
      <Reference URI="/xl/worksheets/sheet6.xml?ContentType=application/vnd.openxmlformats-officedocument.spreadsheetml.worksheet+xml">
        <DigestMethod Algorithm="urn:ietf:params:xml:ns:cpxmlsec:algorithms:gostr34112012-256"/>
        <DigestValue>UhvudWpZeO7yx4+W0PrUiuH5eljvo5knD3HXLdMnWLU=</DigestValue>
      </Reference>
      <Reference URI="/xl/worksheets/sheet7.xml?ContentType=application/vnd.openxmlformats-officedocument.spreadsheetml.worksheet+xml">
        <DigestMethod Algorithm="urn:ietf:params:xml:ns:cpxmlsec:algorithms:gostr34112012-256"/>
        <DigestValue>CUWqHyq7htM0iXyOKwGoL27a/39+RPzwSII3tZMmSQo=</DigestValue>
      </Reference>
      <Reference URI="/xl/worksheets/sheet8.xml?ContentType=application/vnd.openxmlformats-officedocument.spreadsheetml.worksheet+xml">
        <DigestMethod Algorithm="urn:ietf:params:xml:ns:cpxmlsec:algorithms:gostr34112012-256"/>
        <DigestValue>RdmuxR3LDLA7TIOWz9vQmno4nuKb/TPAi4NWIYz2SEY=</DigestValue>
      </Reference>
      <Reference URI="/xl/worksheets/sheet9.xml?ContentType=application/vnd.openxmlformats-officedocument.spreadsheetml.worksheet+xml">
        <DigestMethod Algorithm="urn:ietf:params:xml:ns:cpxmlsec:algorithms:gostr34112012-256"/>
        <DigestValue>zRwT03Yv7K0d0S17DwKpHPH5R+2FkdBDw9+NfaP4F/g=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2024-02-26T05:05:11Z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2024-02-26T05:05:11Z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269</vt:i4>
      </vt:variant>
    </vt:vector>
  </HeadingPairs>
  <TitlesOfParts>
    <vt:vector size="290" baseType="lpstr">
      <vt:lpstr>отчет</vt:lpstr>
      <vt:lpstr>прил 1-1</vt:lpstr>
      <vt:lpstr>прил 1-2</vt:lpstr>
      <vt:lpstr>прил 2</vt:lpstr>
      <vt:lpstr>прил 3</vt:lpstr>
      <vt:lpstr>прил 4</vt:lpstr>
      <vt:lpstr>прил 5</vt:lpstr>
      <vt:lpstr>прил 6</vt:lpstr>
      <vt:lpstr>прил 7-1</vt:lpstr>
      <vt:lpstr>прил 7-2</vt:lpstr>
      <vt:lpstr>прил 8</vt:lpstr>
      <vt:lpstr>прил 9</vt:lpstr>
      <vt:lpstr>прил 10</vt:lpstr>
      <vt:lpstr>прил 11</vt:lpstr>
      <vt:lpstr>прил 12</vt:lpstr>
      <vt:lpstr>прил 13</vt:lpstr>
      <vt:lpstr>прил 14-1</vt:lpstr>
      <vt:lpstr>прил 14-2</vt:lpstr>
      <vt:lpstr>прил 14-3</vt:lpstr>
      <vt:lpstr>прил 14-4</vt:lpstr>
      <vt:lpstr>прил 15</vt:lpstr>
      <vt:lpstr>'прил 2'!sub_11100</vt:lpstr>
      <vt:lpstr>'прил 12'!sub_111000</vt:lpstr>
      <vt:lpstr>'прил 12'!sub_111001</vt:lpstr>
      <vt:lpstr>'прил 12'!sub_111002</vt:lpstr>
      <vt:lpstr>'прил 12'!sub_111003</vt:lpstr>
      <vt:lpstr>'прил 12'!sub_111004</vt:lpstr>
      <vt:lpstr>'прил 12'!sub_111005</vt:lpstr>
      <vt:lpstr>'прил 12'!sub_111009</vt:lpstr>
      <vt:lpstr>'прил 13'!sub_11101000</vt:lpstr>
      <vt:lpstr>'прил 12'!sub_111011</vt:lpstr>
      <vt:lpstr>'прил 2'!sub_11102</vt:lpstr>
      <vt:lpstr>'прил 12'!sub_111021</vt:lpstr>
      <vt:lpstr>'прил 12'!sub_111031</vt:lpstr>
      <vt:lpstr>'прил 12'!sub_111041</vt:lpstr>
      <vt:lpstr>'прил 12'!sub_111051</vt:lpstr>
      <vt:lpstr>'прил 2'!sub_11109</vt:lpstr>
      <vt:lpstr>'прил 2'!sub_11110</vt:lpstr>
      <vt:lpstr>'прил 13'!sub_111100</vt:lpstr>
      <vt:lpstr>'прил 13'!sub_1111001</vt:lpstr>
      <vt:lpstr>'прил 13'!sub_1111002</vt:lpstr>
      <vt:lpstr>'прил 13'!sub_1111010</vt:lpstr>
      <vt:lpstr>'прил 13'!sub_1111011</vt:lpstr>
      <vt:lpstr>'прил 13'!sub_11110111</vt:lpstr>
      <vt:lpstr>'прил 13'!sub_1111012</vt:lpstr>
      <vt:lpstr>'прил 13'!sub_1111020</vt:lpstr>
      <vt:lpstr>'прил 13'!sub_1111021</vt:lpstr>
      <vt:lpstr>'прил 13'!sub_11110211</vt:lpstr>
      <vt:lpstr>'прил 13'!sub_1111022</vt:lpstr>
      <vt:lpstr>'прил 13'!sub_1111030</vt:lpstr>
      <vt:lpstr>'прил 13'!sub_1111031</vt:lpstr>
      <vt:lpstr>'прил 13'!sub_11110311</vt:lpstr>
      <vt:lpstr>'прил 13'!sub_1111032</vt:lpstr>
      <vt:lpstr>'прил 13'!sub_1111040</vt:lpstr>
      <vt:lpstr>'прил 13'!sub_1111041</vt:lpstr>
      <vt:lpstr>'прил 13'!sub_11110411</vt:lpstr>
      <vt:lpstr>'прил 13'!sub_1111042</vt:lpstr>
      <vt:lpstr>'прил 13'!sub_1111090</vt:lpstr>
      <vt:lpstr>'прил 13'!sub_11111000</vt:lpstr>
      <vt:lpstr>'прил 13'!sub_11111100</vt:lpstr>
      <vt:lpstr>'прил 13'!sub_11111110</vt:lpstr>
      <vt:lpstr>'прил 13'!sub_11111200</vt:lpstr>
      <vt:lpstr>'прил 13'!sub_11112000</vt:lpstr>
      <vt:lpstr>'прил 13'!sub_11112100</vt:lpstr>
      <vt:lpstr>'прил 13'!sub_11112110</vt:lpstr>
      <vt:lpstr>'прил 13'!sub_11112111</vt:lpstr>
      <vt:lpstr>'прил 13'!sub_1111212</vt:lpstr>
      <vt:lpstr>'прил 13'!sub_11112200</vt:lpstr>
      <vt:lpstr>'прил 13'!sub_1111221</vt:lpstr>
      <vt:lpstr>'прил 13'!sub_11112211</vt:lpstr>
      <vt:lpstr>'прил 13'!sub_1111222</vt:lpstr>
      <vt:lpstr>'прил 13'!sub_1111230</vt:lpstr>
      <vt:lpstr>'прил 13'!sub_1111231</vt:lpstr>
      <vt:lpstr>'прил 13'!sub_11112311</vt:lpstr>
      <vt:lpstr>'прил 13'!sub_1111232</vt:lpstr>
      <vt:lpstr>'прил 13'!sub_1111240</vt:lpstr>
      <vt:lpstr>'прил 13'!sub_1111241</vt:lpstr>
      <vt:lpstr>'прил 13'!sub_11112411</vt:lpstr>
      <vt:lpstr>'прил 13'!sub_1111242</vt:lpstr>
      <vt:lpstr>'прил 13'!sub_1111290</vt:lpstr>
      <vt:lpstr>'прил 13'!sub_11113000</vt:lpstr>
      <vt:lpstr>'прил 13'!sub_11113100</vt:lpstr>
      <vt:lpstr>'прил 13'!sub_11113110</vt:lpstr>
      <vt:lpstr>'прил 13'!sub_11113200</vt:lpstr>
      <vt:lpstr>'прил 13'!sub_11114000</vt:lpstr>
      <vt:lpstr>'прил 13'!sub_11114100</vt:lpstr>
      <vt:lpstr>'прил 13'!sub_11114110</vt:lpstr>
      <vt:lpstr>'прил 13'!sub_11114200</vt:lpstr>
      <vt:lpstr>'прил 13'!sub_11119000</vt:lpstr>
      <vt:lpstr>'прил 14-1'!sub_111200</vt:lpstr>
      <vt:lpstr>'прил 13'!sub_1112000</vt:lpstr>
      <vt:lpstr>'прил 14-1'!sub_1112001</vt:lpstr>
      <vt:lpstr>'прил 14-1'!sub_1112002</vt:lpstr>
      <vt:lpstr>'прил 13'!sub_1112100</vt:lpstr>
      <vt:lpstr>'прил 14-1'!sub_11121100</vt:lpstr>
      <vt:lpstr>'прил 14-1'!sub_11121110</vt:lpstr>
      <vt:lpstr>'прил 14-1'!sub_11121111</vt:lpstr>
      <vt:lpstr>'прил 14-1'!sub_11121112</vt:lpstr>
      <vt:lpstr>'прил 14-1'!sub_11121113</vt:lpstr>
      <vt:lpstr>'прил 14-1'!sub_11121114</vt:lpstr>
      <vt:lpstr>'прил 14-1'!sub_11121115</vt:lpstr>
      <vt:lpstr>'прил 14-1'!sub_11121116</vt:lpstr>
      <vt:lpstr>'прил 14-1'!sub_11121117</vt:lpstr>
      <vt:lpstr>'прил 14-1'!sub_11121118</vt:lpstr>
      <vt:lpstr>'прил 14-1'!sub_11121120</vt:lpstr>
      <vt:lpstr>'прил 14-1'!sub_11121130</vt:lpstr>
      <vt:lpstr>'прил 14-1'!sub_11121140</vt:lpstr>
      <vt:lpstr>'прил 14-1'!sub_11121150</vt:lpstr>
      <vt:lpstr>'прил 14-1'!sub_11121160</vt:lpstr>
      <vt:lpstr>'прил 14-1'!sub_11121170</vt:lpstr>
      <vt:lpstr>'прил 14-1'!sub_11121180</vt:lpstr>
      <vt:lpstr>'прил 14-1'!sub_11121190</vt:lpstr>
      <vt:lpstr>'прил 14-1'!sub_11121200</vt:lpstr>
      <vt:lpstr>'прил 14-1'!sub_11121210</vt:lpstr>
      <vt:lpstr>'прил 14-1'!sub_11121211</vt:lpstr>
      <vt:lpstr>'прил 14-1'!sub_11121212</vt:lpstr>
      <vt:lpstr>'прил 14-1'!sub_11121213</vt:lpstr>
      <vt:lpstr>'прил 14-1'!sub_11121214</vt:lpstr>
      <vt:lpstr>'прил 14-1'!sub_11121215</vt:lpstr>
      <vt:lpstr>'прил 14-1'!sub_11121220</vt:lpstr>
      <vt:lpstr>'прил 14-1'!sub_11121221</vt:lpstr>
      <vt:lpstr>'прил 14-1'!sub_11121222</vt:lpstr>
      <vt:lpstr>'прил 14-1'!sub_11121223</vt:lpstr>
      <vt:lpstr>'прил 14-1'!sub_11121224</vt:lpstr>
      <vt:lpstr>'прил 14-1'!sub_11121225</vt:lpstr>
      <vt:lpstr>'прил 14-1'!sub_11121226</vt:lpstr>
      <vt:lpstr>'прил 14-1'!sub_11121300</vt:lpstr>
      <vt:lpstr>'прил 14-1'!sub_11121310</vt:lpstr>
      <vt:lpstr>'прил 14-1'!sub_11121320</vt:lpstr>
      <vt:lpstr>'прил 14-1'!sub_11121330</vt:lpstr>
      <vt:lpstr>'прил 14-1'!sub_11121340</vt:lpstr>
      <vt:lpstr>'прил 14-1'!sub_11121350</vt:lpstr>
      <vt:lpstr>'прил 14-1'!sub_11121360</vt:lpstr>
      <vt:lpstr>'прил 14-1'!sub_11121370</vt:lpstr>
      <vt:lpstr>'прил 14-1'!sub_11121380</vt:lpstr>
      <vt:lpstr>'прил 14-1'!sub_11121390</vt:lpstr>
      <vt:lpstr>'прил 14-1'!sub_11121900</vt:lpstr>
      <vt:lpstr>'прил 13'!sub_1112200</vt:lpstr>
      <vt:lpstr>'прил 14-1'!sub_11122100</vt:lpstr>
      <vt:lpstr>'прил 14-1'!sub_11122110</vt:lpstr>
      <vt:lpstr>'прил 14-1'!sub_11122111</vt:lpstr>
      <vt:lpstr>'прил 14-1'!sub_11122112</vt:lpstr>
      <vt:lpstr>'прил 14-1'!sub_11122113</vt:lpstr>
      <vt:lpstr>'прил 14-1'!sub_11122114</vt:lpstr>
      <vt:lpstr>'прил 14-1'!sub_11122115</vt:lpstr>
      <vt:lpstr>'прил 14-1'!sub_11122116</vt:lpstr>
      <vt:lpstr>'прил 14-1'!sub_11122117</vt:lpstr>
      <vt:lpstr>'прил 14-1'!sub_11122118</vt:lpstr>
      <vt:lpstr>'прил 14-1'!sub_11122120</vt:lpstr>
      <vt:lpstr>'прил 14-1'!sub_11122130</vt:lpstr>
      <vt:lpstr>'прил 14-1'!sub_11122140</vt:lpstr>
      <vt:lpstr>'прил 14-1'!sub_11122150</vt:lpstr>
      <vt:lpstr>'прил 14-1'!sub_11122160</vt:lpstr>
      <vt:lpstr>'прил 14-1'!sub_11122170</vt:lpstr>
      <vt:lpstr>'прил 14-1'!sub_11122180</vt:lpstr>
      <vt:lpstr>'прил 14-1'!sub_11122190</vt:lpstr>
      <vt:lpstr>'прил 14-1'!sub_11122200</vt:lpstr>
      <vt:lpstr>'прил 14-1'!sub_11122210</vt:lpstr>
      <vt:lpstr>'прил 14-1'!sub_11122211</vt:lpstr>
      <vt:lpstr>'прил 14-1'!sub_11122212</vt:lpstr>
      <vt:lpstr>'прил 14-1'!sub_11122213</vt:lpstr>
      <vt:lpstr>'прил 14-1'!sub_11122214</vt:lpstr>
      <vt:lpstr>'прил 14-1'!sub_11122215</vt:lpstr>
      <vt:lpstr>'прил 14-1'!sub_11122220</vt:lpstr>
      <vt:lpstr>'прил 14-1'!sub_11122221</vt:lpstr>
      <vt:lpstr>'прил 14-1'!sub_11122222</vt:lpstr>
      <vt:lpstr>'прил 14-1'!sub_11122223</vt:lpstr>
      <vt:lpstr>'прил 14-1'!sub_11122224</vt:lpstr>
      <vt:lpstr>'прил 14-1'!sub_11122225</vt:lpstr>
      <vt:lpstr>'прил 14-1'!sub_11122226</vt:lpstr>
      <vt:lpstr>'прил 14-1'!sub_11122300</vt:lpstr>
      <vt:lpstr>'прил 14-1'!sub_11122310</vt:lpstr>
      <vt:lpstr>'прил 14-1'!sub_11122320</vt:lpstr>
      <vt:lpstr>'прил 14-1'!sub_11122330</vt:lpstr>
      <vt:lpstr>'прил 14-1'!sub_11122340</vt:lpstr>
      <vt:lpstr>'прил 14-1'!sub_11122350</vt:lpstr>
      <vt:lpstr>'прил 14-1'!sub_11122360</vt:lpstr>
      <vt:lpstr>'прил 14-1'!sub_11122370</vt:lpstr>
      <vt:lpstr>'прил 14-1'!sub_11122380</vt:lpstr>
      <vt:lpstr>'прил 14-1'!sub_11122390</vt:lpstr>
      <vt:lpstr>'прил 14-1'!sub_11122900</vt:lpstr>
      <vt:lpstr>'прил 13'!sub_1113000</vt:lpstr>
      <vt:lpstr>'прил 13'!sub_1113100</vt:lpstr>
      <vt:lpstr>'прил 13'!sub_1113110</vt:lpstr>
      <vt:lpstr>'прил 13'!sub_1113200</vt:lpstr>
      <vt:lpstr>'прил 13'!sub_1114000</vt:lpstr>
      <vt:lpstr>'прил 13'!sub_1114100</vt:lpstr>
      <vt:lpstr>'прил 13'!sub_1114110</vt:lpstr>
      <vt:lpstr>'прил 13'!sub_1114200</vt:lpstr>
      <vt:lpstr>'прил 13'!sub_1119000</vt:lpstr>
      <vt:lpstr>'прил 3'!sub_11200</vt:lpstr>
      <vt:lpstr>'прил 3'!sub_11201</vt:lpstr>
      <vt:lpstr>'прил 3'!sub_11202</vt:lpstr>
      <vt:lpstr>'прил 3'!sub_11209</vt:lpstr>
      <vt:lpstr>'прил 5'!sub_11301</vt:lpstr>
      <vt:lpstr>'прил 5'!sub_11302</vt:lpstr>
      <vt:lpstr>'прил 5'!sub_11303</vt:lpstr>
      <vt:lpstr>'прил 5'!sub_11304</vt:lpstr>
      <vt:lpstr>'прил 5'!sub_11305</vt:lpstr>
      <vt:lpstr>'прил 5'!sub_11309</vt:lpstr>
      <vt:lpstr>'прил 5'!sub_11331</vt:lpstr>
      <vt:lpstr>'прил 5'!sub_11332</vt:lpstr>
      <vt:lpstr>'прил 5'!sub_11333</vt:lpstr>
      <vt:lpstr>'прил 5'!sub_11334</vt:lpstr>
      <vt:lpstr>'прил 5'!sub_113341</vt:lpstr>
      <vt:lpstr>'прил 5'!sub_113342</vt:lpstr>
      <vt:lpstr>'прил 5'!sub_113343</vt:lpstr>
      <vt:lpstr>'прил 5'!sub_11341</vt:lpstr>
      <vt:lpstr>'прил 5'!sub_11351</vt:lpstr>
      <vt:lpstr>'прил 6'!sub_11400</vt:lpstr>
      <vt:lpstr>'прил 6'!sub_11401</vt:lpstr>
      <vt:lpstr>'прил 6'!sub_114011</vt:lpstr>
      <vt:lpstr>'прил 6'!sub_114012</vt:lpstr>
      <vt:lpstr>'прил 6'!sub_114013</vt:lpstr>
      <vt:lpstr>'прил 6'!sub_11402</vt:lpstr>
      <vt:lpstr>'прил 6'!sub_114021</vt:lpstr>
      <vt:lpstr>'прил 6'!sub_114022</vt:lpstr>
      <vt:lpstr>'прил 6'!sub_114023</vt:lpstr>
      <vt:lpstr>'прил 6'!sub_11403</vt:lpstr>
      <vt:lpstr>'прил 6'!sub_114031</vt:lpstr>
      <vt:lpstr>'прил 6'!sub_114032</vt:lpstr>
      <vt:lpstr>'прил 6'!sub_114111</vt:lpstr>
      <vt:lpstr>'прил 6'!sub_114211</vt:lpstr>
      <vt:lpstr>'прил 6'!sub_114900</vt:lpstr>
      <vt:lpstr>'прил 7-1'!sub_11500</vt:lpstr>
      <vt:lpstr>'прил 7-1'!sub_11510</vt:lpstr>
      <vt:lpstr>'прил 7-1'!sub_115101</vt:lpstr>
      <vt:lpstr>'прил 7-1'!sub_115102</vt:lpstr>
      <vt:lpstr>'прил 7-1'!sub_115103</vt:lpstr>
      <vt:lpstr>'прил 7-1'!sub_115109</vt:lpstr>
      <vt:lpstr>'прил 7-1'!sub_115111</vt:lpstr>
      <vt:lpstr>'прил 7-1'!sub_115121</vt:lpstr>
      <vt:lpstr>'прил 7-1'!sub_115131</vt:lpstr>
      <vt:lpstr>'прил 7-2'!sub_115201</vt:lpstr>
      <vt:lpstr>'прил 7-2'!sub_115202</vt:lpstr>
      <vt:lpstr>'прил 7-2'!sub_115203</vt:lpstr>
      <vt:lpstr>'прил 7-2'!sub_115209</vt:lpstr>
      <vt:lpstr>'прил 7-2'!sub_115211</vt:lpstr>
      <vt:lpstr>'прил 7-2'!sub_115221</vt:lpstr>
      <vt:lpstr>'прил 7-2'!sub_115231</vt:lpstr>
      <vt:lpstr>'прил 9'!sub_11701</vt:lpstr>
      <vt:lpstr>'прил 9'!sub_117011</vt:lpstr>
      <vt:lpstr>'прил 9'!sub_11702</vt:lpstr>
      <vt:lpstr>'прил 9'!sub_11703</vt:lpstr>
      <vt:lpstr>'прил 9'!sub_11704</vt:lpstr>
      <vt:lpstr>'прил 9'!sub_11705</vt:lpstr>
      <vt:lpstr>'прил 9'!sub_11710</vt:lpstr>
      <vt:lpstr>'прил 9'!sub_117101</vt:lpstr>
      <vt:lpstr>'прил 9'!sub_11720</vt:lpstr>
      <vt:lpstr>'прил 9'!sub_117201</vt:lpstr>
      <vt:lpstr>'прил 9'!sub_11721</vt:lpstr>
      <vt:lpstr>'прил 9'!sub_11730</vt:lpstr>
      <vt:lpstr>'прил 9'!sub_117301</vt:lpstr>
      <vt:lpstr>'прил 9'!sub_11731</vt:lpstr>
      <vt:lpstr>'прил 9'!sub_11740</vt:lpstr>
      <vt:lpstr>'прил 9'!sub_117401</vt:lpstr>
      <vt:lpstr>'прил 9'!sub_11741</vt:lpstr>
      <vt:lpstr>'прил 9'!sub_11750</vt:lpstr>
      <vt:lpstr>'прил 9'!sub_117501</vt:lpstr>
      <vt:lpstr>'прил 9'!sub_11751</vt:lpstr>
      <vt:lpstr>'прил 9'!sub_11790</vt:lpstr>
      <vt:lpstr>'прил 9'!sub_117900</vt:lpstr>
      <vt:lpstr>'прил 11'!sub_11910</vt:lpstr>
      <vt:lpstr>'прил 11'!sub_119110</vt:lpstr>
      <vt:lpstr>'прил 11'!sub_1191101</vt:lpstr>
      <vt:lpstr>'прил 11'!sub_119120</vt:lpstr>
      <vt:lpstr>'прил 11'!sub_1191201</vt:lpstr>
      <vt:lpstr>'прил 11'!sub_119130</vt:lpstr>
      <vt:lpstr>'прил 11'!sub_1191301</vt:lpstr>
      <vt:lpstr>'прил 11'!sub_119140</vt:lpstr>
      <vt:lpstr>'прил 11'!sub_1191401</vt:lpstr>
      <vt:lpstr>'прил 11'!sub_119150</vt:lpstr>
      <vt:lpstr>'прил 11'!sub_1191501</vt:lpstr>
      <vt:lpstr>'прил 11'!sub_119190</vt:lpstr>
      <vt:lpstr>'прил 11'!sub_11920</vt:lpstr>
      <vt:lpstr>'прил 11'!sub_119210</vt:lpstr>
      <vt:lpstr>'прил 11'!sub_1192101</vt:lpstr>
      <vt:lpstr>'прил 11'!sub_119220</vt:lpstr>
      <vt:lpstr>'прил 11'!sub_1192201</vt:lpstr>
      <vt:lpstr>'прил 11'!sub_119230</vt:lpstr>
      <vt:lpstr>'прил 11'!sub_1192301</vt:lpstr>
      <vt:lpstr>'прил 11'!sub_119240</vt:lpstr>
      <vt:lpstr>'прил 11'!sub_1192401</vt:lpstr>
      <vt:lpstr>'прил 11'!sub_119250</vt:lpstr>
      <vt:lpstr>'прил 11'!sub_1192501</vt:lpstr>
      <vt:lpstr>'прил 11'!sub_119290</vt:lpstr>
      <vt:lpstr>'прил 7-2'!Заголовки_для_печати</vt:lpstr>
      <vt:lpstr>'прил 1-2'!Область_печати</vt:lpstr>
      <vt:lpstr>'прил 14-1'!Область_печати</vt:lpstr>
      <vt:lpstr>'прил 14-3'!Область_печати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2024-02-16T10:53:48Z</dcterms:modified>
</cp:coreProperties>
</file>