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 день" sheetId="1" r:id="rId1"/>
    <sheet name="2 день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<sst xmlns="http://schemas.openxmlformats.org/spreadsheetml/2006/main" count="1823" uniqueCount="396">
  <si>
    <t>СОГЛАСОВАНО</t>
  </si>
  <si>
    <t>УТВЕРЖДАЮ</t>
  </si>
  <si>
    <t xml:space="preserve">Директор </t>
  </si>
  <si>
    <t>Директор ООО «Агрофирма «Атлашевская»</t>
  </si>
  <si>
    <t>_________________________________________________</t>
  </si>
  <si>
    <t xml:space="preserve">                                                                                    ________________________________Мефодьева Е.В.</t>
  </si>
  <si>
    <t xml:space="preserve">                                       ОСНОВНОЕ (ОРГАНИЗАЦИОННОЕ) МЕНЮ ДЛЯ ОБУЧАЮЩИХСЯ С 1 ПО 4 КЛАССЫ                                   </t>
  </si>
  <si>
    <t xml:space="preserve"> МЕНЮ  на  8 января 2024 года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</si>
  <si>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</si>
  <si>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</si>
  <si>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</si>
  <si>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</si>
  <si>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</si>
  <si>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</si>
  <si>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</si>
  <si>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</si>
  <si>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</si>
  <si>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</si>
  <si>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</si>
  <si>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</si>
  <si>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</si>
  <si>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</si>
  <si>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</si>
  <si>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 xml:space="preserve">                                  ЗАВТРАК</t>
  </si>
  <si>
    <t>Каша молочная пшенная с маслом сливочным</t>
  </si>
  <si>
    <t>180/5</t>
  </si>
  <si>
    <t>5.59</t>
  </si>
  <si>
    <t>8.58</t>
  </si>
  <si>
    <t>38.23</t>
  </si>
  <si>
    <t>261.74</t>
  </si>
  <si>
    <t>0.14</t>
  </si>
  <si>
    <t>0.97</t>
  </si>
  <si>
    <t>0.04</t>
  </si>
  <si>
    <t>0.16</t>
  </si>
  <si>
    <t>100.18</t>
  </si>
  <si>
    <t>1.07</t>
  </si>
  <si>
    <t>Масло сливочное</t>
  </si>
  <si>
    <t>Хлеб пшеничный</t>
  </si>
  <si>
    <t>3.04</t>
  </si>
  <si>
    <t>0.32</t>
  </si>
  <si>
    <t>19.44</t>
  </si>
  <si>
    <t>95.2</t>
  </si>
  <si>
    <t>0.44</t>
  </si>
  <si>
    <t>Чай черный с яблочным соком</t>
  </si>
  <si>
    <t>0.</t>
  </si>
  <si>
    <t>ИТОГО</t>
  </si>
  <si>
    <t xml:space="preserve">                                      ОБЕД</t>
  </si>
  <si>
    <t>Суп картофельный с горохом  на мясном бульоне</t>
  </si>
  <si>
    <t>4.11</t>
  </si>
  <si>
    <t>4.27</t>
  </si>
  <si>
    <t>15.6</t>
  </si>
  <si>
    <t>118.63</t>
  </si>
  <si>
    <t>0.18</t>
  </si>
  <si>
    <t>10.98</t>
  </si>
  <si>
    <t>0.22</t>
  </si>
  <si>
    <t>1.96</t>
  </si>
  <si>
    <t>27.78</t>
  </si>
  <si>
    <t>1.64</t>
  </si>
  <si>
    <t>Огурчик соленый</t>
  </si>
  <si>
    <t>0.36</t>
  </si>
  <si>
    <t>2.28</t>
  </si>
  <si>
    <t>8.4</t>
  </si>
  <si>
    <t>1.62</t>
  </si>
  <si>
    <t>13.2</t>
  </si>
  <si>
    <t>5.58</t>
  </si>
  <si>
    <t xml:space="preserve"> -</t>
  </si>
  <si>
    <t>0.48</t>
  </si>
  <si>
    <t>1.68</t>
  </si>
  <si>
    <t xml:space="preserve">Макароны отварные </t>
  </si>
  <si>
    <t>5.37</t>
  </si>
  <si>
    <t>4.68</t>
  </si>
  <si>
    <t>32.39</t>
  </si>
  <si>
    <t>196.86</t>
  </si>
  <si>
    <t>0.05</t>
  </si>
  <si>
    <t>0.02</t>
  </si>
  <si>
    <t>0.83</t>
  </si>
  <si>
    <t>4.06</t>
  </si>
  <si>
    <t>0.81</t>
  </si>
  <si>
    <t>Филе куриное, тушеное с овощами с соусом</t>
  </si>
  <si>
    <t>40/40</t>
  </si>
  <si>
    <t>Компот из яблок</t>
  </si>
  <si>
    <t>0.1</t>
  </si>
  <si>
    <t>0.03</t>
  </si>
  <si>
    <t>14.99</t>
  </si>
  <si>
    <t>56.85</t>
  </si>
  <si>
    <t>Хлеб ржаной</t>
  </si>
  <si>
    <t>3.12</t>
  </si>
  <si>
    <t xml:space="preserve">                                   ОСНОВНОЕ (ОРГАНИЗАЦИОННОЕ) МЕНЮ ДЛЯ ОБУЧАЮЩИХСЯ В 5-11 КЛАССАХ                                        </t>
  </si>
  <si>
    <t>200\5</t>
  </si>
  <si>
    <t xml:space="preserve">                                         ОБЕД</t>
  </si>
  <si>
    <t>9.6</t>
  </si>
  <si>
    <t>Филе куриное, тушеное с овощами в сметанном соусе</t>
  </si>
  <si>
    <t xml:space="preserve">                                                                                                Директор ООО «Агрофирма «Атлашевская»</t>
  </si>
  <si>
    <t xml:space="preserve">                                                                                                                                                       ________________________________Мефодьева Е.В.</t>
  </si>
  <si>
    <t xml:space="preserve">                                           ОСНОВНОЕ (ОРГАНИЗАЦИОННОЕ) МЕНЮ ДЛЯ ОБУЧАЮЩИХСЯ С 1 ПО 4 КЛАССЫ                                   </t>
  </si>
  <si>
    <t xml:space="preserve">  МЕНЮ  на 9 января 2024 года</t>
  </si>
  <si>
    <t>Суп молочный с макаронными изделиями со сл маслом</t>
  </si>
  <si>
    <t>6.86</t>
  </si>
  <si>
    <t>12.00</t>
  </si>
  <si>
    <t>29.25</t>
  </si>
  <si>
    <t>252.81</t>
  </si>
  <si>
    <t>1.17</t>
  </si>
  <si>
    <t>0.72</t>
  </si>
  <si>
    <t>129.44</t>
  </si>
  <si>
    <t>1.52</t>
  </si>
  <si>
    <t>Кофейный напиток</t>
  </si>
  <si>
    <t>0.54</t>
  </si>
  <si>
    <t>1.38</t>
  </si>
  <si>
    <t xml:space="preserve">                                        ОБЕД</t>
  </si>
  <si>
    <t>Салат из свежей капусты и моркови</t>
  </si>
  <si>
    <t>0.8</t>
  </si>
  <si>
    <t>6.06</t>
  </si>
  <si>
    <t>74.6</t>
  </si>
  <si>
    <t>7.77</t>
  </si>
  <si>
    <t>0.13</t>
  </si>
  <si>
    <t>2.72</t>
  </si>
  <si>
    <t>15.39</t>
  </si>
  <si>
    <t>0.46</t>
  </si>
  <si>
    <t>Суп крестьянский с крупой на курином бульоне</t>
  </si>
  <si>
    <t>1.57</t>
  </si>
  <si>
    <t>4.87</t>
  </si>
  <si>
    <t>10.71</t>
  </si>
  <si>
    <t>90.04</t>
  </si>
  <si>
    <t>9.88</t>
  </si>
  <si>
    <t>35.92</t>
  </si>
  <si>
    <t>0.94</t>
  </si>
  <si>
    <t>Картофельное пюре</t>
  </si>
  <si>
    <t>8.38</t>
  </si>
  <si>
    <t>6.10</t>
  </si>
  <si>
    <t>41.26</t>
  </si>
  <si>
    <t>257.86</t>
  </si>
  <si>
    <t>0.20</t>
  </si>
  <si>
    <t>0.59</t>
  </si>
  <si>
    <t>14.41</t>
  </si>
  <si>
    <t>4.45</t>
  </si>
  <si>
    <t>Фрикадельки из говядины с соусом</t>
  </si>
  <si>
    <t>55/50</t>
  </si>
  <si>
    <t>7.47</t>
  </si>
  <si>
    <t>8.37</t>
  </si>
  <si>
    <t>8.05</t>
  </si>
  <si>
    <t>139.1</t>
  </si>
  <si>
    <t>2.86</t>
  </si>
  <si>
    <t>18.26</t>
  </si>
  <si>
    <t>1.14</t>
  </si>
  <si>
    <t>Чай с сахаром</t>
  </si>
  <si>
    <t>0.2</t>
  </si>
  <si>
    <t>19.8</t>
  </si>
  <si>
    <t>0.01</t>
  </si>
  <si>
    <t>5.28</t>
  </si>
  <si>
    <t>2.49</t>
  </si>
  <si>
    <t>7.11</t>
  </si>
  <si>
    <t>0.11</t>
  </si>
  <si>
    <t xml:space="preserve">ОСНОВНОЕ (ОРГАНИЗАЦИОННОЕ) МЕНЮ ДЛЯ ОБУЧАЮЩИХСЯ В 5 — 11 КЛАССАХ                                    </t>
  </si>
  <si>
    <t xml:space="preserve">                                     ЗАВТРАК</t>
  </si>
  <si>
    <t>Суп молочный с макаронными изделиями со сл мас</t>
  </si>
  <si>
    <t xml:space="preserve">                                              ОБЕД</t>
  </si>
  <si>
    <t>Салат из свежей капусты</t>
  </si>
  <si>
    <t xml:space="preserve">Суп крестьянский с крупой с курицей </t>
  </si>
  <si>
    <t xml:space="preserve">ОСНОВНОЕ (ОРГАНИЗАЦИОННОЕ) МЕНЮ ДЛЯ ОБУЧАЮЩИХСЯ 1 — 4  КЛАССОВ                                   </t>
  </si>
  <si>
    <t xml:space="preserve"> МЕНЮ  на  10 января 2024 года</t>
  </si>
  <si>
    <t xml:space="preserve">                                         ЗАВТРАК</t>
  </si>
  <si>
    <t>Каша пшеничная вязкая с маслом сливочным</t>
  </si>
  <si>
    <t>19.62</t>
  </si>
  <si>
    <t>22.44</t>
  </si>
  <si>
    <t>22.65</t>
  </si>
  <si>
    <t>0.4</t>
  </si>
  <si>
    <t xml:space="preserve">  0.7</t>
  </si>
  <si>
    <t>86.3</t>
  </si>
  <si>
    <t>0.3</t>
  </si>
  <si>
    <t>Сыр порциями</t>
  </si>
  <si>
    <t>5.75</t>
  </si>
  <si>
    <t>5.97</t>
  </si>
  <si>
    <t>0.17</t>
  </si>
  <si>
    <t>0.06</t>
  </si>
  <si>
    <t>0.25</t>
  </si>
  <si>
    <t>9.72</t>
  </si>
  <si>
    <t>47.6</t>
  </si>
  <si>
    <t xml:space="preserve">                                          ОБЕД</t>
  </si>
  <si>
    <t xml:space="preserve">Салат из моркови и яблока </t>
  </si>
  <si>
    <t>1.2</t>
  </si>
  <si>
    <t>6.6</t>
  </si>
  <si>
    <t>0.66</t>
  </si>
  <si>
    <t>0.42</t>
  </si>
  <si>
    <t>1.98</t>
  </si>
  <si>
    <t>Рассольник по-Ленинградски на мясном бульоне со сметаной</t>
  </si>
  <si>
    <t>2.25</t>
  </si>
  <si>
    <t>2.23</t>
  </si>
  <si>
    <t>16.73</t>
  </si>
  <si>
    <t>97.56</t>
  </si>
  <si>
    <t>0.09</t>
  </si>
  <si>
    <t>17.28</t>
  </si>
  <si>
    <t>0.26</t>
  </si>
  <si>
    <t>1.18</t>
  </si>
  <si>
    <t>21.96</t>
  </si>
  <si>
    <t>0.86</t>
  </si>
  <si>
    <t>Филе минтая, припущенное с луком и бульоном</t>
  </si>
  <si>
    <t>50\50</t>
  </si>
  <si>
    <t>Рис отварной</t>
  </si>
  <si>
    <t>Компот из сухофруктов</t>
  </si>
  <si>
    <t>28.06</t>
  </si>
  <si>
    <t>108.83</t>
  </si>
  <si>
    <t>15.87</t>
  </si>
  <si>
    <t>0.6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</si>
  <si>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</si>
  <si>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</si>
  <si>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 xml:space="preserve">                                               ОБЕД</t>
  </si>
  <si>
    <t>250/5</t>
  </si>
  <si>
    <t>Филе минтая, припущенное с овощами</t>
  </si>
  <si>
    <t xml:space="preserve">ОСНОВНОЕ (ОРГАНИЗАЦИОННОЕ) МЕНЮ ДЛЯ ОБУЧАЮЩИХСЯ В 1 — 4 КЛАССАХ                                       </t>
  </si>
  <si>
    <t xml:space="preserve"> МЕНЮ  на  11 января 2024 года</t>
  </si>
  <si>
    <t xml:space="preserve">                                             ЗАВТРАК</t>
  </si>
  <si>
    <t>Каша молочная рисовая с маслом</t>
  </si>
  <si>
    <t>5.29</t>
  </si>
  <si>
    <t>7.57</t>
  </si>
  <si>
    <t>34.62</t>
  </si>
  <si>
    <t>229.59</t>
  </si>
  <si>
    <t>1.16</t>
  </si>
  <si>
    <t>0.21</t>
  </si>
  <si>
    <t>111.49</t>
  </si>
  <si>
    <t>0.49</t>
  </si>
  <si>
    <t>Чай с молоком</t>
  </si>
  <si>
    <t>2.51</t>
  </si>
  <si>
    <t>24.69</t>
  </si>
  <si>
    <t>146.3</t>
  </si>
  <si>
    <t>1.3</t>
  </si>
  <si>
    <t xml:space="preserve">                                                ОБЕД</t>
  </si>
  <si>
    <t>Салат из свеклы с сыром</t>
  </si>
  <si>
    <t>3.65</t>
  </si>
  <si>
    <t>4.72</t>
  </si>
  <si>
    <t>53.91</t>
  </si>
  <si>
    <t>5.7</t>
  </si>
  <si>
    <t>21.09</t>
  </si>
  <si>
    <t>0.7</t>
  </si>
  <si>
    <t>Щи из свежей капусты на курином бульоне со сметаной</t>
  </si>
  <si>
    <t>200/5</t>
  </si>
  <si>
    <t>4.94</t>
  </si>
  <si>
    <t>6.49</t>
  </si>
  <si>
    <t>79.76</t>
  </si>
  <si>
    <t>18.04</t>
  </si>
  <si>
    <t>1.92</t>
  </si>
  <si>
    <t>33.19</t>
  </si>
  <si>
    <t>0.63</t>
  </si>
  <si>
    <t>Плов с филе куриным</t>
  </si>
  <si>
    <t>Компот из изюма</t>
  </si>
  <si>
    <t>1.08</t>
  </si>
  <si>
    <t>31.33</t>
  </si>
  <si>
    <t>124.18</t>
  </si>
  <si>
    <t>0.12</t>
  </si>
  <si>
    <t>33.08</t>
  </si>
  <si>
    <t>2.34</t>
  </si>
  <si>
    <t>0.27</t>
  </si>
  <si>
    <t>73.5</t>
  </si>
  <si>
    <t xml:space="preserve">ОСНОВНОЕ (ОРГАНИЗАЦИОННОЕ) МЕНЮ ДЛЯ ОБУЧАЮЩИХСЯ В 5-11 КЛАССАХ                                        </t>
  </si>
  <si>
    <t xml:space="preserve">                                                   ЗАВТРАК</t>
  </si>
  <si>
    <t xml:space="preserve">                                                      ОБЕД</t>
  </si>
  <si>
    <t xml:space="preserve">ОСНОВНОЕ (ОРГАНИЗАЦИОННОЕ) МЕНЮ ДЛЯ ОБУЧАЮЩИХСЯ 1- 4 КЛАССАХ                               </t>
  </si>
  <si>
    <t xml:space="preserve"> МЕНЮ  на 12 января 2024 года</t>
  </si>
  <si>
    <r>
      <rPr>
        <sz val="10"/>
        <rFont val="Arial Cyr"/>
        <family val="2"/>
      </rPr>
      <t xml:space="preserve">                                   </t>
    </r>
    <r>
      <rPr>
        <b/>
        <i/>
        <sz val="10"/>
        <rFont val="Arial Cyr"/>
        <family val="2"/>
      </rPr>
      <t xml:space="preserve"> ЗАВТРАК</t>
    </r>
  </si>
  <si>
    <t>Каша манная молочная с маслом сливочным</t>
  </si>
  <si>
    <t>10.4</t>
  </si>
  <si>
    <t>51.16</t>
  </si>
  <si>
    <t>88.83</t>
  </si>
  <si>
    <t>0.07</t>
  </si>
  <si>
    <t>0.73</t>
  </si>
  <si>
    <t>17.88</t>
  </si>
  <si>
    <t>5.53</t>
  </si>
  <si>
    <t xml:space="preserve">                                       ОБЕД</t>
  </si>
  <si>
    <t>Винегрет</t>
  </si>
  <si>
    <t>0.88</t>
  </si>
  <si>
    <t>3.05</t>
  </si>
  <si>
    <t>5.39</t>
  </si>
  <si>
    <t>51.42</t>
  </si>
  <si>
    <t>21.61</t>
  </si>
  <si>
    <t>1.39</t>
  </si>
  <si>
    <t>24.34</t>
  </si>
  <si>
    <t>Борщ на мясном бульоне со сметаной</t>
  </si>
  <si>
    <t>1.81</t>
  </si>
  <si>
    <t>5.03</t>
  </si>
  <si>
    <t>13.57</t>
  </si>
  <si>
    <t>109.28</t>
  </si>
  <si>
    <t>0.08</t>
  </si>
  <si>
    <t>6.04</t>
  </si>
  <si>
    <t>0.23</t>
  </si>
  <si>
    <t>1.94</t>
  </si>
  <si>
    <t>17.98</t>
  </si>
  <si>
    <t>0.78</t>
  </si>
  <si>
    <t>Греча отварная рассыпчатая</t>
  </si>
  <si>
    <t>Биточки из филе грудки с соусом</t>
  </si>
  <si>
    <t>50/50</t>
  </si>
  <si>
    <t>27.87</t>
  </si>
  <si>
    <t>108.96</t>
  </si>
  <si>
    <t>1.6</t>
  </si>
  <si>
    <t>2.92</t>
  </si>
  <si>
    <t>0.52</t>
  </si>
  <si>
    <t>14.2</t>
  </si>
  <si>
    <t>75.6</t>
  </si>
  <si>
    <t>0.56</t>
  </si>
  <si>
    <t>14.8</t>
  </si>
  <si>
    <t xml:space="preserve">ОСНОВНОЕ (ОРГАНИЗАЦИОННОЕ) МЕНЮ ДЛЯ ОБУЧАЮЩИХСЯ 5 — 11 КЛАССАХ                    </t>
  </si>
  <si>
    <t xml:space="preserve">                                    ЗАВТРАК</t>
  </si>
  <si>
    <t>250\5</t>
  </si>
  <si>
    <t xml:space="preserve">ОСНОВНОЕ (ОРГАНИЗАЦИОННОЕ) МЕНЮ ДЛЯ ОБУЧАЮЩИХСЯ 1  - 4 КЛАССАХ                                  </t>
  </si>
  <si>
    <t>МЕНЮ на  15 января 2024 года</t>
  </si>
  <si>
    <t xml:space="preserve">                                ЗАВТРАК</t>
  </si>
  <si>
    <t>Каша молочная  «Дружба» с маслом сливочным</t>
  </si>
  <si>
    <t>7.4</t>
  </si>
  <si>
    <t>14.12</t>
  </si>
  <si>
    <t>40.97</t>
  </si>
  <si>
    <t>320.97</t>
  </si>
  <si>
    <t>1.61</t>
  </si>
  <si>
    <t>157.69</t>
  </si>
  <si>
    <t>0.95</t>
  </si>
  <si>
    <t>Какао с молоком</t>
  </si>
  <si>
    <t>3.79</t>
  </si>
  <si>
    <t>3.2</t>
  </si>
  <si>
    <t>25.81</t>
  </si>
  <si>
    <t>125.12</t>
  </si>
  <si>
    <t>0.98</t>
  </si>
  <si>
    <t>12.44</t>
  </si>
  <si>
    <t xml:space="preserve">                                   ОБЕД</t>
  </si>
  <si>
    <t>Салат из свежей капусты с морковью</t>
  </si>
  <si>
    <t>Суп с макаронными изделиями на курином бульоне</t>
  </si>
  <si>
    <t xml:space="preserve">Каша гречневая вязкая </t>
  </si>
  <si>
    <t>Котлеты из говядины  с соусом</t>
  </si>
  <si>
    <t>7.93</t>
  </si>
  <si>
    <t>12.29</t>
  </si>
  <si>
    <t>10.2</t>
  </si>
  <si>
    <t>180.63</t>
  </si>
  <si>
    <t>1.12</t>
  </si>
  <si>
    <t>1.49</t>
  </si>
  <si>
    <t>Чай с с лимоном</t>
  </si>
  <si>
    <t xml:space="preserve">ОСНОВНОЕ (ОРГАНИЗАЦИОННОЕ) МЕНЮ ДЛЯ ОБУЧАЮЩИХСЯ В 5- 11 КЛАССАХ                                        </t>
  </si>
  <si>
    <t xml:space="preserve">                                   ЗАВТРАК</t>
  </si>
  <si>
    <t xml:space="preserve">ОСНОВНОЕ (ОРГАНИЗАЦИОННОЕ) МЕНЮ ДЛЯ ОБУЧАЮЩИХСЯ 1 — 4 КЛАССАХ                                     </t>
  </si>
  <si>
    <t xml:space="preserve"> МЕНЮ  на  16 января 2024 года</t>
  </si>
  <si>
    <t>7.59</t>
  </si>
  <si>
    <t>0.19</t>
  </si>
  <si>
    <t>120.21</t>
  </si>
  <si>
    <t>1.28</t>
  </si>
  <si>
    <t>Кисель ягодный из концентрата</t>
  </si>
  <si>
    <t xml:space="preserve">   -</t>
  </si>
  <si>
    <t xml:space="preserve">    -</t>
  </si>
  <si>
    <t>52.6</t>
  </si>
  <si>
    <t xml:space="preserve">                                    ОБЕД</t>
  </si>
  <si>
    <t>Суп гороховый на мясном бульоне</t>
  </si>
  <si>
    <t>Жаркое с говядиной и картофелем</t>
  </si>
  <si>
    <t>200/25</t>
  </si>
  <si>
    <t xml:space="preserve">ОСНОВНОЕ (ОРГАНИЗАЦИОННОЕ) МЕНЮ ДЛЯ ОБУЧАЮЩИХСЯ 5 — 11 КЛАССАХ                                </t>
  </si>
  <si>
    <t xml:space="preserve">                                     ОБЕД</t>
  </si>
  <si>
    <t>250/25</t>
  </si>
  <si>
    <t xml:space="preserve">ОСНОВНОЕ (ОРГАНИЗАЦИОННОЕ) МЕНЮ ДЛЯ ОБУЧАЮЩИХСЯ 1 — 4 КЛАССОВ                                     </t>
  </si>
  <si>
    <t>МЕНЮ на  17 января 2024 года</t>
  </si>
  <si>
    <t>Каша рисовая вязкая с маслом сливочным</t>
  </si>
  <si>
    <t>Суп «Крестьянский» с крупой на курином бульоне</t>
  </si>
  <si>
    <t>Филе куриное, тушеное в соусе</t>
  </si>
  <si>
    <t>Напиток лимонный</t>
  </si>
  <si>
    <t>83.4</t>
  </si>
  <si>
    <t>4.6</t>
  </si>
  <si>
    <t xml:space="preserve">ОСНОВНОЕ (ОРГАНИЗАЦИОННОЕ) МЕНЮ ДЛЯ ОБУЧАЮЩИХСЯ 5 - 11 КЛАССОВ                                     </t>
  </si>
  <si>
    <t xml:space="preserve">                                            ЗАВТРАК</t>
  </si>
  <si>
    <t>19.42</t>
  </si>
  <si>
    <t>7.49</t>
  </si>
  <si>
    <t>7.56</t>
  </si>
  <si>
    <t>1.04</t>
  </si>
  <si>
    <t xml:space="preserve">ОСНОВНОЕ (ОРГАНИЗАЦИОННОЕ) МЕНЮ ДЛЯ ОБУЧАЮЩИХСЯ 1 — 4 КЛАССАХ                               </t>
  </si>
  <si>
    <t>МЕНЮ на  18 января 2024 года</t>
  </si>
  <si>
    <t xml:space="preserve">                                        ЗАВТРАК</t>
  </si>
  <si>
    <t>Каша молочная овсяная</t>
  </si>
  <si>
    <t>Чай с лимоном</t>
  </si>
  <si>
    <t>Салат из свеклы отварной с маслом</t>
  </si>
  <si>
    <t>Щи из свежей капусты на курином бульоне  со сметаной</t>
  </si>
  <si>
    <t>Котлеты рыбные с соусом</t>
  </si>
  <si>
    <t>4.05</t>
  </si>
  <si>
    <t>4.2</t>
  </si>
  <si>
    <t>84.05</t>
  </si>
  <si>
    <t>7.65</t>
  </si>
  <si>
    <t>0.5</t>
  </si>
  <si>
    <t>18.1</t>
  </si>
  <si>
    <t>12.48</t>
  </si>
  <si>
    <t xml:space="preserve">ОСНОВНОЕ (ОРГАНИЗАЦИОННОЕ) МЕНЮ ДЛЯ ОБУЧАЮЩИХСЯ  5 — 11 КЛАССАХ                          </t>
  </si>
  <si>
    <t xml:space="preserve">                             ЗАВТРАК</t>
  </si>
  <si>
    <t>0.0</t>
  </si>
  <si>
    <t xml:space="preserve">ОСНОВНОЕ (ОРГАНИЗАЦИОННОЕ) МЕНЮ ДЛЯ ОБУЧАЮЩИХСЯ 1 — 4 КЛАССАХ                            </t>
  </si>
  <si>
    <t>МЕНЮ на  19 января 2024 года</t>
  </si>
  <si>
    <t xml:space="preserve">                                          ЗАВТРАК</t>
  </si>
  <si>
    <t>Макароны отварные с сыром и маслом сливочным</t>
  </si>
  <si>
    <t>180/10/5</t>
  </si>
  <si>
    <t>9.7</t>
  </si>
  <si>
    <t>9.22</t>
  </si>
  <si>
    <t>27.69</t>
  </si>
  <si>
    <t>233.83</t>
  </si>
  <si>
    <t>65.05</t>
  </si>
  <si>
    <t>0.87</t>
  </si>
  <si>
    <t>Каша пшенная</t>
  </si>
  <si>
    <t>200/12/5</t>
  </si>
  <si>
    <t xml:space="preserve">                                                 ОБЕД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</si>
</sst>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9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sz val="8.5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2" fillId="6" borderId="0" applyNumberFormat="0" applyBorder="0" applyAlignment="0" applyProtection="0"/>
    <xf numFmtId="164" fontId="5" fillId="7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5" borderId="1" applyNumberFormat="0" applyAlignment="0" applyProtection="0"/>
    <xf numFmtId="164" fontId="7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8" fillId="8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5" fontId="13" fillId="0" borderId="2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4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4" fontId="11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 horizontal="center" vertic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/>
    </xf>
    <xf numFmtId="164" fontId="10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6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17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4" fontId="16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right"/>
    </xf>
    <xf numFmtId="165" fontId="10" fillId="0" borderId="2" xfId="0" applyNumberFormat="1" applyFont="1" applyBorder="1" applyAlignment="1">
      <alignment horizontal="center"/>
    </xf>
    <xf numFmtId="164" fontId="11" fillId="0" borderId="2" xfId="0" applyFont="1" applyBorder="1" applyAlignment="1">
      <alignment/>
    </xf>
    <xf numFmtId="164" fontId="18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tus 1" xfId="20"/>
    <cellStyle name="Акцент 1 1" xfId="21"/>
    <cellStyle name="Акцент 2 1" xfId="22"/>
    <cellStyle name="Акцент 3 1" xfId="23"/>
    <cellStyle name="Акцент 4" xfId="24"/>
    <cellStyle name="Заголовок 1 1" xfId="25"/>
    <cellStyle name="Заголовок 2 1" xfId="26"/>
    <cellStyle name="Заголовок 3" xfId="27"/>
    <cellStyle name="Нейтрально 1" xfId="28"/>
    <cellStyle name="Ошибка 1" xfId="29"/>
    <cellStyle name="Плохо 1" xfId="30"/>
    <cellStyle name="Предупреждение 1" xfId="31"/>
    <cellStyle name="Примечание 1" xfId="32"/>
    <cellStyle name="Сноска 1" xfId="33"/>
    <cellStyle name="Текст 1" xfId="34"/>
    <cellStyle name="Хорошо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44.421875" style="0" customWidth="1"/>
    <col min="2" max="2" width="9.140625" style="0" customWidth="1"/>
    <col min="3" max="3" width="8.7109375" style="0" customWidth="1"/>
    <col min="4" max="4" width="7.57421875" style="0" customWidth="1"/>
    <col min="5" max="5" width="6.57421875" style="0" customWidth="1"/>
    <col min="6" max="6" width="8.28125" style="0" customWidth="1"/>
    <col min="7" max="7" width="7.8515625" style="0" customWidth="1"/>
    <col min="8" max="8" width="6.140625" style="0" customWidth="1"/>
    <col min="9" max="9" width="6.28125" style="0" customWidth="1"/>
    <col min="10" max="10" width="6.57421875" style="0" customWidth="1"/>
    <col min="11" max="11" width="5.7109375" style="0" customWidth="1"/>
    <col min="12" max="12" width="6.00390625" style="0" customWidth="1"/>
    <col min="13" max="13" width="5.140625" style="0" customWidth="1"/>
    <col min="14" max="16384" width="11.421875" style="0" customWidth="1"/>
  </cols>
  <sheetData>
    <row r="1" spans="1:13" ht="14.25" customHeight="1">
      <c r="A1" s="1" t="s">
        <v>0</v>
      </c>
      <c r="B1" s="2"/>
      <c r="C1" s="3"/>
      <c r="D1" s="3"/>
      <c r="E1" s="3"/>
      <c r="F1" s="3"/>
      <c r="G1" s="3"/>
      <c r="H1" s="3" t="s">
        <v>1</v>
      </c>
      <c r="I1" s="3"/>
      <c r="J1" s="3"/>
      <c r="K1" s="3"/>
      <c r="L1" s="3"/>
      <c r="M1" s="1"/>
    </row>
    <row r="2" spans="1:13" ht="12.75" customHeight="1">
      <c r="A2" s="1" t="s">
        <v>2</v>
      </c>
      <c r="B2" s="2"/>
      <c r="C2" s="3"/>
      <c r="D2" s="3"/>
      <c r="E2" s="3"/>
      <c r="F2" s="3"/>
      <c r="G2" s="3" t="s">
        <v>3</v>
      </c>
      <c r="H2" s="3"/>
      <c r="I2" s="3"/>
      <c r="J2" s="3"/>
      <c r="K2" s="3"/>
      <c r="L2" s="3"/>
      <c r="M2" s="1"/>
    </row>
    <row r="3" spans="1:13" ht="15" customHeight="1">
      <c r="A3" s="1" t="s">
        <v>4</v>
      </c>
      <c r="B3" s="2"/>
      <c r="C3" s="3"/>
      <c r="D3" s="3"/>
      <c r="E3" s="3" t="s">
        <v>5</v>
      </c>
      <c r="F3" s="3"/>
      <c r="G3" s="3"/>
      <c r="H3" s="3"/>
      <c r="I3" s="3"/>
      <c r="J3" s="1"/>
      <c r="K3" s="1"/>
      <c r="L3" s="1"/>
      <c r="M3" s="1"/>
    </row>
    <row r="4" spans="1:13" ht="7.5" customHeight="1">
      <c r="A4" s="1"/>
      <c r="B4" s="2"/>
      <c r="C4" s="3"/>
      <c r="D4" s="3"/>
      <c r="E4" s="3"/>
      <c r="F4" s="3"/>
      <c r="G4" s="3"/>
      <c r="H4" s="3"/>
      <c r="I4" s="3"/>
      <c r="J4" s="1"/>
      <c r="K4" s="1"/>
      <c r="L4" s="1"/>
      <c r="M4" s="1"/>
    </row>
    <row r="5" spans="1:13" ht="12.7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6.5" customHeight="1">
      <c r="A6" s="5" t="s">
        <v>7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2" customHeight="1">
      <c r="A7" s="9" t="s">
        <v>8</v>
      </c>
      <c r="B7" s="10" t="s">
        <v>9</v>
      </c>
      <c r="C7" s="11" t="s">
        <v>10</v>
      </c>
      <c r="D7" s="9" t="s">
        <v>11</v>
      </c>
      <c r="E7" s="9"/>
      <c r="F7" s="9"/>
      <c r="G7" s="9" t="s">
        <v>12</v>
      </c>
      <c r="H7" s="9"/>
      <c r="I7" s="9"/>
      <c r="J7" s="9"/>
      <c r="K7" s="9"/>
      <c r="L7" s="9"/>
      <c r="M7" s="12"/>
    </row>
    <row r="8" spans="1:13" ht="9.75" customHeight="1">
      <c r="A8" s="9"/>
      <c r="B8" s="10"/>
      <c r="C8" s="11"/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2" t="s">
        <v>22</v>
      </c>
    </row>
    <row r="9" spans="1:13" ht="12.75">
      <c r="A9" s="13" t="s">
        <v>23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3"/>
    </row>
    <row r="10" spans="1:13" ht="12.75">
      <c r="A10" s="12" t="s">
        <v>24</v>
      </c>
      <c r="B10" s="16">
        <f>16.82-0.11</f>
        <v>16.71</v>
      </c>
      <c r="C10" s="17" t="s">
        <v>25</v>
      </c>
      <c r="D10" s="17" t="s">
        <v>26</v>
      </c>
      <c r="E10" s="17" t="s">
        <v>27</v>
      </c>
      <c r="F10" s="17" t="s">
        <v>28</v>
      </c>
      <c r="G10" s="17" t="s">
        <v>29</v>
      </c>
      <c r="H10" s="17" t="s">
        <v>30</v>
      </c>
      <c r="I10" s="17" t="s">
        <v>31</v>
      </c>
      <c r="J10" s="17" t="s">
        <v>32</v>
      </c>
      <c r="K10" s="17" t="s">
        <v>33</v>
      </c>
      <c r="L10" s="17" t="s">
        <v>34</v>
      </c>
      <c r="M10" s="12" t="s">
        <v>35</v>
      </c>
    </row>
    <row r="11" spans="1:13" ht="12.75">
      <c r="A11" s="12" t="s">
        <v>36</v>
      </c>
      <c r="B11" s="16">
        <v>6.75</v>
      </c>
      <c r="C11" s="17">
        <v>10</v>
      </c>
      <c r="D11" s="17">
        <v>0.08</v>
      </c>
      <c r="E11" s="17">
        <v>7.25</v>
      </c>
      <c r="F11" s="17">
        <v>0.13</v>
      </c>
      <c r="G11" s="17">
        <v>66.1</v>
      </c>
      <c r="H11" s="17">
        <v>0.001</v>
      </c>
      <c r="I11" s="17"/>
      <c r="J11" s="17">
        <v>45</v>
      </c>
      <c r="K11" s="17">
        <v>0.1</v>
      </c>
      <c r="L11" s="17">
        <v>2.4</v>
      </c>
      <c r="M11" s="18">
        <v>0.02</v>
      </c>
    </row>
    <row r="12" spans="1:13" ht="12.75">
      <c r="A12" s="12" t="s">
        <v>37</v>
      </c>
      <c r="B12" s="16">
        <v>2.11</v>
      </c>
      <c r="C12" s="17">
        <v>30</v>
      </c>
      <c r="D12" s="17" t="s">
        <v>38</v>
      </c>
      <c r="E12" s="17" t="s">
        <v>39</v>
      </c>
      <c r="F12" s="17" t="s">
        <v>40</v>
      </c>
      <c r="G12" s="17" t="s">
        <v>41</v>
      </c>
      <c r="H12" s="17" t="s">
        <v>32</v>
      </c>
      <c r="I12" s="17">
        <v>0</v>
      </c>
      <c r="J12" s="17">
        <v>0</v>
      </c>
      <c r="K12" s="17" t="s">
        <v>32</v>
      </c>
      <c r="L12" s="17">
        <v>8</v>
      </c>
      <c r="M12" s="18" t="s">
        <v>42</v>
      </c>
    </row>
    <row r="13" spans="1:13" ht="12.75">
      <c r="A13" s="12" t="s">
        <v>43</v>
      </c>
      <c r="B13" s="16">
        <v>4.43</v>
      </c>
      <c r="C13" s="17">
        <v>200</v>
      </c>
      <c r="D13" s="17">
        <v>0.5</v>
      </c>
      <c r="E13" s="17" t="s">
        <v>44</v>
      </c>
      <c r="F13" s="17">
        <v>24.1</v>
      </c>
      <c r="G13" s="17">
        <v>94</v>
      </c>
      <c r="H13" s="17"/>
      <c r="I13" s="17">
        <v>1.04</v>
      </c>
      <c r="J13" s="17"/>
      <c r="K13" s="17"/>
      <c r="L13" s="17"/>
      <c r="M13" s="18">
        <v>0.58</v>
      </c>
    </row>
    <row r="14" spans="1:13" ht="13.5" customHeight="1">
      <c r="A14" s="19" t="s">
        <v>45</v>
      </c>
      <c r="B14" s="20">
        <v>30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3.5" customHeight="1">
      <c r="A15" s="13" t="s">
        <v>46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12" t="s">
        <v>47</v>
      </c>
      <c r="B16" s="16">
        <v>14.85</v>
      </c>
      <c r="C16" s="17">
        <v>200</v>
      </c>
      <c r="D16" s="17" t="s">
        <v>48</v>
      </c>
      <c r="E16" s="17" t="s">
        <v>49</v>
      </c>
      <c r="F16" s="17" t="s">
        <v>50</v>
      </c>
      <c r="G16" s="17" t="s">
        <v>51</v>
      </c>
      <c r="H16" s="17" t="s">
        <v>52</v>
      </c>
      <c r="I16" s="17" t="s">
        <v>53</v>
      </c>
      <c r="J16" s="17" t="s">
        <v>54</v>
      </c>
      <c r="K16" s="17" t="s">
        <v>55</v>
      </c>
      <c r="L16" s="17" t="s">
        <v>56</v>
      </c>
      <c r="M16" s="18" t="s">
        <v>57</v>
      </c>
    </row>
    <row r="17" spans="1:13" ht="12.75">
      <c r="A17" s="12" t="s">
        <v>58</v>
      </c>
      <c r="B17" s="16">
        <v>6</v>
      </c>
      <c r="C17" s="17">
        <v>30</v>
      </c>
      <c r="D17" s="17" t="s">
        <v>59</v>
      </c>
      <c r="E17" s="17">
        <v>0</v>
      </c>
      <c r="F17" s="17" t="s">
        <v>60</v>
      </c>
      <c r="G17" s="17" t="s">
        <v>61</v>
      </c>
      <c r="H17" s="17" t="s">
        <v>62</v>
      </c>
      <c r="I17" s="17" t="s">
        <v>63</v>
      </c>
      <c r="J17" s="17" t="s">
        <v>64</v>
      </c>
      <c r="K17" s="17" t="s">
        <v>65</v>
      </c>
      <c r="L17" s="17" t="s">
        <v>66</v>
      </c>
      <c r="M17" s="18" t="s">
        <v>67</v>
      </c>
    </row>
    <row r="18" spans="1:13" ht="12.75">
      <c r="A18" s="12" t="s">
        <v>68</v>
      </c>
      <c r="B18" s="16">
        <v>6.45</v>
      </c>
      <c r="C18" s="17">
        <v>150</v>
      </c>
      <c r="D18" s="17" t="s">
        <v>69</v>
      </c>
      <c r="E18" s="17" t="s">
        <v>70</v>
      </c>
      <c r="F18" s="17" t="s">
        <v>71</v>
      </c>
      <c r="G18" s="17" t="s">
        <v>72</v>
      </c>
      <c r="H18" s="17" t="s">
        <v>73</v>
      </c>
      <c r="I18" s="17">
        <v>0</v>
      </c>
      <c r="J18" s="17" t="s">
        <v>74</v>
      </c>
      <c r="K18" s="17" t="s">
        <v>75</v>
      </c>
      <c r="L18" s="17" t="s">
        <v>76</v>
      </c>
      <c r="M18" s="18" t="s">
        <v>77</v>
      </c>
    </row>
    <row r="19" spans="1:13" ht="12.75">
      <c r="A19" s="12" t="s">
        <v>78</v>
      </c>
      <c r="B19" s="16">
        <f>34.51-1.97</f>
        <v>32.54</v>
      </c>
      <c r="C19" s="17" t="s">
        <v>79</v>
      </c>
      <c r="D19" s="17">
        <v>14.1</v>
      </c>
      <c r="E19" s="17">
        <v>5.7</v>
      </c>
      <c r="F19" s="17">
        <v>4.4</v>
      </c>
      <c r="G19" s="17">
        <v>122</v>
      </c>
      <c r="H19" s="17"/>
      <c r="I19" s="17">
        <v>6</v>
      </c>
      <c r="J19" s="17"/>
      <c r="K19" s="17"/>
      <c r="L19" s="17"/>
      <c r="M19" s="18">
        <v>3.1</v>
      </c>
    </row>
    <row r="20" spans="1:13" ht="12.75">
      <c r="A20" s="12" t="s">
        <v>80</v>
      </c>
      <c r="B20" s="16">
        <v>4.16</v>
      </c>
      <c r="C20" s="17">
        <v>200</v>
      </c>
      <c r="D20" s="17" t="s">
        <v>81</v>
      </c>
      <c r="E20" s="17" t="s">
        <v>82</v>
      </c>
      <c r="F20" s="17" t="s">
        <v>83</v>
      </c>
      <c r="G20" s="17" t="s">
        <v>84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</row>
    <row r="21" spans="1:13" ht="12.75">
      <c r="A21" s="12" t="s">
        <v>85</v>
      </c>
      <c r="B21" s="16">
        <v>4</v>
      </c>
      <c r="C21" s="17">
        <v>60</v>
      </c>
      <c r="D21" s="17" t="s">
        <v>86</v>
      </c>
      <c r="E21" s="17" t="s">
        <v>59</v>
      </c>
      <c r="F21" s="17">
        <v>0</v>
      </c>
      <c r="G21" s="17">
        <v>98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 t="s">
        <v>81</v>
      </c>
    </row>
    <row r="22" spans="1:13" ht="12.75" customHeight="1">
      <c r="A22" s="19" t="s">
        <v>45</v>
      </c>
      <c r="B22" s="20">
        <f>B16+B17+B18+B19+B20+B21</f>
        <v>68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</row>
    <row r="23" spans="1:13" ht="12.75">
      <c r="A23" s="4" t="s">
        <v>87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1.25" customHeight="1">
      <c r="A24" s="9" t="s">
        <v>8</v>
      </c>
      <c r="B24" s="10" t="s">
        <v>9</v>
      </c>
      <c r="C24" s="11" t="s">
        <v>10</v>
      </c>
      <c r="D24" s="9" t="s">
        <v>11</v>
      </c>
      <c r="E24" s="9"/>
      <c r="F24" s="9"/>
      <c r="G24" s="9" t="s">
        <v>12</v>
      </c>
      <c r="H24" s="9"/>
      <c r="I24" s="9"/>
      <c r="J24" s="9"/>
      <c r="K24" s="9"/>
      <c r="L24" s="9"/>
      <c r="M24" s="12"/>
    </row>
    <row r="25" spans="1:13" ht="10.5" customHeight="1">
      <c r="A25" s="9"/>
      <c r="B25" s="10"/>
      <c r="C25" s="11"/>
      <c r="D25" s="9" t="s">
        <v>13</v>
      </c>
      <c r="E25" s="9" t="s">
        <v>14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  <c r="L25" s="9" t="s">
        <v>21</v>
      </c>
      <c r="M25" s="12" t="s">
        <v>22</v>
      </c>
    </row>
    <row r="26" spans="1:13" ht="13.5" customHeight="1">
      <c r="A26" s="13" t="s">
        <v>23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4.25">
      <c r="A27" s="12">
        <f>A10</f>
        <v>0</v>
      </c>
      <c r="B27" s="16">
        <f>21.82-0.11</f>
        <v>21.71</v>
      </c>
      <c r="C27" s="17" t="s">
        <v>88</v>
      </c>
      <c r="D27" s="17">
        <v>6.2</v>
      </c>
      <c r="E27" s="17">
        <v>9.53</v>
      </c>
      <c r="F27" s="17">
        <v>42.48</v>
      </c>
      <c r="G27" s="17">
        <v>290.77</v>
      </c>
      <c r="H27" s="17">
        <v>0.15</v>
      </c>
      <c r="I27" s="17">
        <v>0.99</v>
      </c>
      <c r="J27" s="17">
        <v>0.06</v>
      </c>
      <c r="K27" s="17">
        <v>0.18</v>
      </c>
      <c r="L27" s="17">
        <v>111.31</v>
      </c>
      <c r="M27" s="18">
        <v>1.18</v>
      </c>
    </row>
    <row r="28" spans="1:13" ht="14.25">
      <c r="A28" s="12" t="s">
        <v>36</v>
      </c>
      <c r="B28" s="16">
        <f aca="true" t="shared" si="0" ref="B28:B30">B11</f>
        <v>6.75</v>
      </c>
      <c r="C28" s="17">
        <v>10</v>
      </c>
      <c r="D28" s="17">
        <v>0.08</v>
      </c>
      <c r="E28" s="17">
        <v>7.25</v>
      </c>
      <c r="F28" s="17">
        <v>0.13</v>
      </c>
      <c r="G28" s="17">
        <v>66.1</v>
      </c>
      <c r="H28" s="17">
        <v>0.001</v>
      </c>
      <c r="I28" s="17"/>
      <c r="J28" s="17">
        <v>45</v>
      </c>
      <c r="K28" s="17">
        <v>0.1</v>
      </c>
      <c r="L28" s="17">
        <v>2.4</v>
      </c>
      <c r="M28" s="18">
        <v>0.02</v>
      </c>
    </row>
    <row r="29" spans="1:13" ht="14.25">
      <c r="A29" s="12" t="s">
        <v>37</v>
      </c>
      <c r="B29" s="16">
        <f t="shared" si="0"/>
        <v>2.11</v>
      </c>
      <c r="C29" s="17">
        <v>30</v>
      </c>
      <c r="D29" s="17" t="s">
        <v>38</v>
      </c>
      <c r="E29" s="17" t="s">
        <v>39</v>
      </c>
      <c r="F29" s="17" t="s">
        <v>40</v>
      </c>
      <c r="G29" s="17" t="s">
        <v>41</v>
      </c>
      <c r="H29" s="17" t="s">
        <v>32</v>
      </c>
      <c r="I29" s="17">
        <v>0</v>
      </c>
      <c r="J29" s="17">
        <v>0</v>
      </c>
      <c r="K29" s="17" t="s">
        <v>32</v>
      </c>
      <c r="L29" s="17">
        <v>8</v>
      </c>
      <c r="M29" s="18" t="s">
        <v>42</v>
      </c>
    </row>
    <row r="30" spans="1:13" ht="14.25">
      <c r="A30" s="12" t="s">
        <v>43</v>
      </c>
      <c r="B30" s="16">
        <f t="shared" si="0"/>
        <v>4.43</v>
      </c>
      <c r="C30" s="17">
        <v>200</v>
      </c>
      <c r="D30" s="17">
        <v>0.5</v>
      </c>
      <c r="E30" s="17" t="s">
        <v>44</v>
      </c>
      <c r="F30" s="17">
        <v>24.1</v>
      </c>
      <c r="G30" s="17">
        <v>94</v>
      </c>
      <c r="H30" s="17"/>
      <c r="I30" s="17">
        <v>1.04</v>
      </c>
      <c r="J30" s="17"/>
      <c r="K30" s="17"/>
      <c r="L30" s="17"/>
      <c r="M30" s="18">
        <v>0.58</v>
      </c>
    </row>
    <row r="31" spans="1:13" ht="14.25">
      <c r="A31" s="19" t="s">
        <v>45</v>
      </c>
      <c r="B31" s="20">
        <v>35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1.25" customHeight="1">
      <c r="A32" s="13" t="s">
        <v>89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3.5" customHeight="1">
      <c r="A33" s="12">
        <f>A16</f>
        <v>0</v>
      </c>
      <c r="B33" s="16">
        <f>24.01-2.73-1</f>
        <v>20.28</v>
      </c>
      <c r="C33" s="17">
        <v>250</v>
      </c>
      <c r="D33" s="17">
        <v>5.13</v>
      </c>
      <c r="E33" s="17">
        <v>4.74</v>
      </c>
      <c r="F33" s="17">
        <v>19.5</v>
      </c>
      <c r="G33" s="17">
        <v>148.29</v>
      </c>
      <c r="H33" s="17" t="s">
        <v>52</v>
      </c>
      <c r="I33" s="17" t="s">
        <v>53</v>
      </c>
      <c r="J33" s="17" t="s">
        <v>54</v>
      </c>
      <c r="K33" s="17" t="s">
        <v>55</v>
      </c>
      <c r="L33" s="17" t="s">
        <v>56</v>
      </c>
      <c r="M33" s="18" t="s">
        <v>57</v>
      </c>
    </row>
    <row r="34" spans="1:13" ht="13.5" customHeight="1">
      <c r="A34" s="12" t="s">
        <v>58</v>
      </c>
      <c r="B34" s="16">
        <v>6</v>
      </c>
      <c r="C34" s="17">
        <v>30</v>
      </c>
      <c r="D34" s="17" t="s">
        <v>59</v>
      </c>
      <c r="E34" s="17">
        <v>0</v>
      </c>
      <c r="F34" s="17" t="s">
        <v>60</v>
      </c>
      <c r="G34" s="17" t="s">
        <v>61</v>
      </c>
      <c r="H34" s="17" t="s">
        <v>62</v>
      </c>
      <c r="I34" s="17" t="s">
        <v>63</v>
      </c>
      <c r="J34" s="17" t="s">
        <v>64</v>
      </c>
      <c r="K34" s="17" t="s">
        <v>65</v>
      </c>
      <c r="L34" s="17" t="s">
        <v>66</v>
      </c>
      <c r="M34" s="18" t="s">
        <v>67</v>
      </c>
    </row>
    <row r="35" spans="1:13" ht="13.5" customHeight="1">
      <c r="A35" s="12">
        <f>A18</f>
        <v>0</v>
      </c>
      <c r="B35" s="16">
        <f>9.05+1.97</f>
        <v>11.020000000000001</v>
      </c>
      <c r="C35" s="17">
        <v>200</v>
      </c>
      <c r="D35" s="17">
        <v>7.2</v>
      </c>
      <c r="E35" s="17">
        <v>6.53</v>
      </c>
      <c r="F35" s="17">
        <v>43.73</v>
      </c>
      <c r="G35" s="17">
        <v>262.4</v>
      </c>
      <c r="H35" s="17">
        <v>0.08</v>
      </c>
      <c r="I35" s="17">
        <v>0</v>
      </c>
      <c r="J35" s="17" t="s">
        <v>74</v>
      </c>
      <c r="K35" s="17">
        <v>1.08</v>
      </c>
      <c r="L35" s="17" t="s">
        <v>90</v>
      </c>
      <c r="M35" s="18">
        <v>0.97</v>
      </c>
    </row>
    <row r="36" spans="1:13" ht="13.5" customHeight="1">
      <c r="A36" s="12" t="s">
        <v>91</v>
      </c>
      <c r="B36" s="16">
        <f>B19</f>
        <v>32.54</v>
      </c>
      <c r="C36" s="17" t="s">
        <v>79</v>
      </c>
      <c r="D36" s="17">
        <v>14.1</v>
      </c>
      <c r="E36" s="17">
        <v>5.7</v>
      </c>
      <c r="F36" s="17">
        <v>4.4</v>
      </c>
      <c r="G36" s="17">
        <v>122</v>
      </c>
      <c r="H36" s="17"/>
      <c r="I36" s="17">
        <v>6</v>
      </c>
      <c r="J36" s="17"/>
      <c r="K36" s="17"/>
      <c r="L36" s="17"/>
      <c r="M36" s="18">
        <v>3.1</v>
      </c>
    </row>
    <row r="37" spans="1:13" ht="13.5" customHeight="1">
      <c r="A37" s="12" t="s">
        <v>80</v>
      </c>
      <c r="B37" s="16">
        <v>4.16</v>
      </c>
      <c r="C37" s="17">
        <v>200</v>
      </c>
      <c r="D37" s="17" t="s">
        <v>81</v>
      </c>
      <c r="E37" s="17" t="s">
        <v>82</v>
      </c>
      <c r="F37" s="17" t="s">
        <v>83</v>
      </c>
      <c r="G37" s="17" t="s">
        <v>84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8">
        <v>0</v>
      </c>
    </row>
    <row r="38" spans="1:13" ht="13.5" customHeight="1">
      <c r="A38" s="12" t="s">
        <v>85</v>
      </c>
      <c r="B38" s="16">
        <v>4</v>
      </c>
      <c r="C38" s="17">
        <v>60</v>
      </c>
      <c r="D38" s="17" t="s">
        <v>86</v>
      </c>
      <c r="E38" s="17" t="s">
        <v>59</v>
      </c>
      <c r="F38" s="17">
        <v>0</v>
      </c>
      <c r="G38" s="17">
        <v>98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 t="s">
        <v>81</v>
      </c>
    </row>
    <row r="39" spans="1:13" ht="13.5">
      <c r="A39" s="19" t="s">
        <v>45</v>
      </c>
      <c r="B39" s="20">
        <f>B33+B34+B35+B36+B37+B38</f>
        <v>78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2"/>
    </row>
    <row r="40" spans="1:13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</sheetData>
  <sheetProtection selectLockedCells="1" selectUnlockedCells="1"/>
  <mergeCells count="12">
    <mergeCell ref="A5:M5"/>
    <mergeCell ref="A7:A8"/>
    <mergeCell ref="B7:B8"/>
    <mergeCell ref="C7:C8"/>
    <mergeCell ref="D7:F7"/>
    <mergeCell ref="G7:L7"/>
    <mergeCell ref="A23:M23"/>
    <mergeCell ref="A24:A25"/>
    <mergeCell ref="B24:B25"/>
    <mergeCell ref="C24:C25"/>
    <mergeCell ref="D24:F24"/>
    <mergeCell ref="G24:L24"/>
  </mergeCells>
  <printOptions/>
  <pageMargins left="0.7875" right="0.7875" top="0.39375" bottom="0.19652777777777777" header="0.5118110236220472" footer="0.5118110236220472"/>
  <pageSetup firstPageNumber="1" useFirstPageNumber="1" horizontalDpi="300" verticalDpi="300" orientation="landscape" paperSize="9" scale="99"/>
  <legacyDrawing r:id="rId2"/>
  <oleObjects>
    <oleObject progId="" shapeId="5264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421875" style="0" customWidth="1"/>
    <col min="3" max="3" width="8.7109375" style="0" customWidth="1"/>
    <col min="4" max="4" width="7.140625" style="0" customWidth="1"/>
    <col min="5" max="5" width="6.28125" style="0" customWidth="1"/>
    <col min="6" max="6" width="8.7109375" style="0" customWidth="1"/>
    <col min="7" max="7" width="6.28125" style="0" customWidth="1"/>
    <col min="8" max="8" width="6.140625" style="0" customWidth="1"/>
    <col min="9" max="9" width="6.00390625" style="0" customWidth="1"/>
    <col min="10" max="11" width="5.57421875" style="0" customWidth="1"/>
    <col min="12" max="12" width="6.140625" style="0" customWidth="1"/>
    <col min="13" max="13" width="5.57421875" style="0" customWidth="1"/>
    <col min="14" max="16384" width="11.421875" style="0" customWidth="1"/>
  </cols>
  <sheetData>
    <row r="1" spans="1:13" ht="13.5">
      <c r="A1" s="5" t="s">
        <v>0</v>
      </c>
      <c r="B1" s="27"/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5"/>
    </row>
    <row r="2" spans="1:13" ht="13.5">
      <c r="A2" s="5" t="s">
        <v>2</v>
      </c>
      <c r="B2" s="27"/>
      <c r="C2" s="28"/>
      <c r="D2" s="28"/>
      <c r="E2" s="28"/>
      <c r="F2" s="28"/>
      <c r="G2" s="28" t="s">
        <v>3</v>
      </c>
      <c r="H2" s="28"/>
      <c r="I2" s="28"/>
      <c r="J2" s="28"/>
      <c r="K2" s="28"/>
      <c r="L2" s="28"/>
      <c r="M2" s="5"/>
    </row>
    <row r="3" spans="1:13" ht="13.5">
      <c r="A3" s="5" t="s">
        <v>4</v>
      </c>
      <c r="B3" s="27"/>
      <c r="C3" s="28"/>
      <c r="D3" s="28"/>
      <c r="E3" s="28" t="s">
        <v>5</v>
      </c>
      <c r="F3" s="28"/>
      <c r="G3" s="28"/>
      <c r="H3" s="28"/>
      <c r="I3" s="28"/>
      <c r="J3" s="5"/>
      <c r="K3" s="5"/>
      <c r="L3" s="5"/>
      <c r="M3" s="5"/>
    </row>
    <row r="4" spans="1:13" ht="13.5">
      <c r="A4" s="47" t="s">
        <v>382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 customHeight="1">
      <c r="A5" s="5" t="s">
        <v>383</v>
      </c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2" customHeight="1">
      <c r="A6" s="9" t="s">
        <v>8</v>
      </c>
      <c r="B6" s="24" t="s">
        <v>9</v>
      </c>
      <c r="C6" s="11" t="s">
        <v>10</v>
      </c>
      <c r="D6" s="9" t="s">
        <v>11</v>
      </c>
      <c r="E6" s="9"/>
      <c r="F6" s="9"/>
      <c r="G6" s="9" t="s">
        <v>12</v>
      </c>
      <c r="H6" s="9"/>
      <c r="I6" s="9"/>
      <c r="J6" s="9"/>
      <c r="K6" s="9"/>
      <c r="L6" s="9"/>
      <c r="M6" s="12"/>
    </row>
    <row r="7" spans="1:13" ht="12" customHeight="1">
      <c r="A7" s="9"/>
      <c r="B7" s="24"/>
      <c r="C7" s="11"/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2" t="s">
        <v>22</v>
      </c>
    </row>
    <row r="8" spans="1:13" ht="13.5">
      <c r="A8" s="13" t="s">
        <v>384</v>
      </c>
      <c r="B8" s="53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</row>
    <row r="9" spans="1:13" ht="14.25">
      <c r="A9" s="12" t="s">
        <v>385</v>
      </c>
      <c r="B9" s="25">
        <v>19.19</v>
      </c>
      <c r="C9" s="17" t="s">
        <v>386</v>
      </c>
      <c r="D9" s="17" t="s">
        <v>387</v>
      </c>
      <c r="E9" s="17" t="s">
        <v>388</v>
      </c>
      <c r="F9" s="17" t="s">
        <v>389</v>
      </c>
      <c r="G9" s="17" t="s">
        <v>390</v>
      </c>
      <c r="H9" s="17" t="s">
        <v>73</v>
      </c>
      <c r="I9" s="17" t="s">
        <v>30</v>
      </c>
      <c r="J9" s="17" t="s">
        <v>262</v>
      </c>
      <c r="K9" s="17" t="s">
        <v>75</v>
      </c>
      <c r="L9" s="17" t="s">
        <v>391</v>
      </c>
      <c r="M9" s="18" t="s">
        <v>392</v>
      </c>
    </row>
    <row r="10" spans="1:13" ht="14.25">
      <c r="A10" s="12" t="s">
        <v>144</v>
      </c>
      <c r="B10" s="25">
        <v>2.77</v>
      </c>
      <c r="C10" s="17">
        <v>200</v>
      </c>
      <c r="D10" s="18" t="s">
        <v>145</v>
      </c>
      <c r="E10" s="18">
        <v>0</v>
      </c>
      <c r="F10" s="18" t="s">
        <v>146</v>
      </c>
      <c r="G10" s="18">
        <v>77</v>
      </c>
      <c r="H10" s="18" t="s">
        <v>147</v>
      </c>
      <c r="I10" s="18" t="s">
        <v>148</v>
      </c>
      <c r="J10" s="18" t="s">
        <v>149</v>
      </c>
      <c r="K10" s="18" t="s">
        <v>149</v>
      </c>
      <c r="L10" s="18" t="s">
        <v>150</v>
      </c>
      <c r="M10" s="18" t="s">
        <v>151</v>
      </c>
    </row>
    <row r="11" spans="1:13" ht="14.25">
      <c r="A11" s="12" t="s">
        <v>36</v>
      </c>
      <c r="B11" s="25">
        <v>6.75</v>
      </c>
      <c r="C11" s="17">
        <v>10</v>
      </c>
      <c r="D11" s="17" t="s">
        <v>170</v>
      </c>
      <c r="E11" s="17" t="s">
        <v>171</v>
      </c>
      <c r="F11" s="17">
        <v>0</v>
      </c>
      <c r="G11" s="17">
        <v>90</v>
      </c>
      <c r="H11" s="17" t="s">
        <v>147</v>
      </c>
      <c r="I11" s="17" t="s">
        <v>172</v>
      </c>
      <c r="J11" s="17" t="s">
        <v>173</v>
      </c>
      <c r="K11" s="17" t="s">
        <v>114</v>
      </c>
      <c r="L11" s="17">
        <v>220</v>
      </c>
      <c r="M11" s="18" t="s">
        <v>174</v>
      </c>
    </row>
    <row r="12" spans="1:13" ht="14.25">
      <c r="A12" s="12" t="s">
        <v>37</v>
      </c>
      <c r="B12" s="25">
        <v>2.11</v>
      </c>
      <c r="C12" s="17">
        <v>30</v>
      </c>
      <c r="D12" s="18" t="s">
        <v>38</v>
      </c>
      <c r="E12" s="18" t="s">
        <v>39</v>
      </c>
      <c r="F12" s="18" t="s">
        <v>318</v>
      </c>
      <c r="G12" s="18">
        <v>95</v>
      </c>
      <c r="H12" s="18" t="s">
        <v>74</v>
      </c>
      <c r="I12" s="18">
        <v>0</v>
      </c>
      <c r="J12" s="18">
        <v>0</v>
      </c>
      <c r="K12" s="18" t="s">
        <v>74</v>
      </c>
      <c r="L12" s="18">
        <v>4</v>
      </c>
      <c r="M12" s="18" t="s">
        <v>54</v>
      </c>
    </row>
    <row r="13" spans="1:13" ht="14.25">
      <c r="A13" s="19" t="s">
        <v>45</v>
      </c>
      <c r="B13" s="26"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11.25" customHeight="1">
      <c r="A14" s="13" t="s">
        <v>89</v>
      </c>
      <c r="B14" s="5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4.25">
      <c r="A15" s="12" t="s">
        <v>58</v>
      </c>
      <c r="B15" s="16">
        <v>6</v>
      </c>
      <c r="C15" s="17">
        <v>30</v>
      </c>
      <c r="D15" s="17" t="s">
        <v>59</v>
      </c>
      <c r="E15" s="17">
        <v>0</v>
      </c>
      <c r="F15" s="17" t="s">
        <v>60</v>
      </c>
      <c r="G15" s="17" t="s">
        <v>61</v>
      </c>
      <c r="H15" s="17" t="s">
        <v>62</v>
      </c>
      <c r="I15" s="17" t="s">
        <v>63</v>
      </c>
      <c r="J15" s="17" t="s">
        <v>64</v>
      </c>
      <c r="K15" s="17" t="s">
        <v>65</v>
      </c>
      <c r="L15" s="17" t="s">
        <v>66</v>
      </c>
      <c r="M15" s="18" t="s">
        <v>67</v>
      </c>
    </row>
    <row r="16" spans="1:13" ht="14.25">
      <c r="A16" s="12" t="s">
        <v>275</v>
      </c>
      <c r="B16" s="25">
        <f>20.87-1.22</f>
        <v>19.650000000000002</v>
      </c>
      <c r="C16" s="17" t="s">
        <v>234</v>
      </c>
      <c r="D16" s="17" t="s">
        <v>276</v>
      </c>
      <c r="E16" s="17" t="s">
        <v>277</v>
      </c>
      <c r="F16" s="17" t="s">
        <v>278</v>
      </c>
      <c r="G16" s="17" t="s">
        <v>279</v>
      </c>
      <c r="H16" s="17" t="s">
        <v>280</v>
      </c>
      <c r="I16" s="17" t="s">
        <v>281</v>
      </c>
      <c r="J16" s="17" t="s">
        <v>282</v>
      </c>
      <c r="K16" s="17" t="s">
        <v>283</v>
      </c>
      <c r="L16" s="17" t="s">
        <v>284</v>
      </c>
      <c r="M16" s="18" t="s">
        <v>285</v>
      </c>
    </row>
    <row r="17" spans="1:13" ht="14.25">
      <c r="A17" s="12" t="s">
        <v>287</v>
      </c>
      <c r="B17" s="25">
        <v>23.23</v>
      </c>
      <c r="C17" s="17" t="s">
        <v>288</v>
      </c>
      <c r="D17" s="17">
        <v>8.9</v>
      </c>
      <c r="E17" s="17">
        <v>8.1</v>
      </c>
      <c r="F17" s="17">
        <v>5.2</v>
      </c>
      <c r="G17" s="17">
        <v>129</v>
      </c>
      <c r="H17" s="17"/>
      <c r="I17" s="17"/>
      <c r="J17" s="17"/>
      <c r="K17" s="17"/>
      <c r="L17" s="17"/>
      <c r="M17" s="18"/>
    </row>
    <row r="18" spans="1:13" ht="14.25">
      <c r="A18" s="12" t="s">
        <v>393</v>
      </c>
      <c r="B18" s="25">
        <v>10.96</v>
      </c>
      <c r="C18" s="17">
        <v>150</v>
      </c>
      <c r="D18" s="17" t="s">
        <v>127</v>
      </c>
      <c r="E18" s="17" t="s">
        <v>128</v>
      </c>
      <c r="F18" s="17" t="s">
        <v>129</v>
      </c>
      <c r="G18" s="17" t="s">
        <v>130</v>
      </c>
      <c r="H18" s="17" t="s">
        <v>131</v>
      </c>
      <c r="I18" s="17">
        <v>0</v>
      </c>
      <c r="J18" s="17" t="s">
        <v>74</v>
      </c>
      <c r="K18" s="17" t="s">
        <v>132</v>
      </c>
      <c r="L18" s="17" t="s">
        <v>133</v>
      </c>
      <c r="M18" s="18" t="s">
        <v>134</v>
      </c>
    </row>
    <row r="19" spans="1:13" ht="14.25">
      <c r="A19" s="12" t="s">
        <v>85</v>
      </c>
      <c r="B19" s="25">
        <v>4</v>
      </c>
      <c r="C19" s="17">
        <v>60</v>
      </c>
      <c r="D19" s="18" t="s">
        <v>86</v>
      </c>
      <c r="E19" s="18" t="s">
        <v>59</v>
      </c>
      <c r="F19" s="18" t="s">
        <v>378</v>
      </c>
      <c r="G19" s="18">
        <v>98</v>
      </c>
      <c r="H19" s="18" t="s">
        <v>74</v>
      </c>
      <c r="I19" s="18">
        <v>0</v>
      </c>
      <c r="J19" s="18">
        <v>0</v>
      </c>
      <c r="K19" s="18" t="s">
        <v>74</v>
      </c>
      <c r="L19" s="18">
        <v>4</v>
      </c>
      <c r="M19" s="18" t="s">
        <v>54</v>
      </c>
    </row>
    <row r="20" spans="1:13" ht="14.25">
      <c r="A20" s="12" t="s">
        <v>368</v>
      </c>
      <c r="B20" s="16">
        <v>4.16</v>
      </c>
      <c r="C20" s="17">
        <v>200</v>
      </c>
      <c r="D20" s="17" t="s">
        <v>81</v>
      </c>
      <c r="E20" s="17" t="s">
        <v>82</v>
      </c>
      <c r="F20" s="17" t="s">
        <v>83</v>
      </c>
      <c r="G20" s="17" t="s">
        <v>84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7"/>
    </row>
    <row r="21" spans="1:13" ht="13.5">
      <c r="A21" s="19" t="s">
        <v>45</v>
      </c>
      <c r="B21" s="26">
        <f>B15+B16+B17+B18+B19+B20</f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</row>
    <row r="22" spans="1:13" ht="13.5">
      <c r="A22" s="47" t="s">
        <v>347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2" customHeight="1">
      <c r="A23" s="9" t="s">
        <v>8</v>
      </c>
      <c r="B23" s="24" t="s">
        <v>9</v>
      </c>
      <c r="C23" s="11" t="s">
        <v>10</v>
      </c>
      <c r="D23" s="9" t="s">
        <v>11</v>
      </c>
      <c r="E23" s="9"/>
      <c r="F23" s="9"/>
      <c r="G23" s="9" t="s">
        <v>12</v>
      </c>
      <c r="H23" s="9"/>
      <c r="I23" s="9"/>
      <c r="J23" s="9"/>
      <c r="K23" s="9"/>
      <c r="L23" s="9"/>
      <c r="M23" s="12"/>
    </row>
    <row r="24" spans="1:13" ht="12" customHeight="1">
      <c r="A24" s="9"/>
      <c r="B24" s="24"/>
      <c r="C24" s="11"/>
      <c r="D24" s="9" t="s">
        <v>13</v>
      </c>
      <c r="E24" s="9" t="s">
        <v>14</v>
      </c>
      <c r="F24" s="9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21</v>
      </c>
      <c r="M24" s="12" t="s">
        <v>22</v>
      </c>
    </row>
    <row r="25" spans="1:13" ht="13.5">
      <c r="A25" s="13" t="s">
        <v>160</v>
      </c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"/>
    </row>
    <row r="26" spans="1:13" ht="14.25">
      <c r="A26" s="12">
        <f>A9</f>
        <v>0</v>
      </c>
      <c r="B26" s="25">
        <v>24.19</v>
      </c>
      <c r="C26" s="17" t="s">
        <v>394</v>
      </c>
      <c r="D26" s="17" t="s">
        <v>387</v>
      </c>
      <c r="E26" s="17" t="s">
        <v>388</v>
      </c>
      <c r="F26" s="17" t="s">
        <v>389</v>
      </c>
      <c r="G26" s="17" t="s">
        <v>390</v>
      </c>
      <c r="H26" s="17" t="s">
        <v>73</v>
      </c>
      <c r="I26" s="17" t="s">
        <v>30</v>
      </c>
      <c r="J26" s="17" t="s">
        <v>262</v>
      </c>
      <c r="K26" s="17" t="s">
        <v>75</v>
      </c>
      <c r="L26" s="17" t="s">
        <v>391</v>
      </c>
      <c r="M26" s="18" t="s">
        <v>392</v>
      </c>
    </row>
    <row r="27" spans="1:13" ht="14.25">
      <c r="A27" s="12" t="s">
        <v>144</v>
      </c>
      <c r="B27" s="25">
        <v>2.77</v>
      </c>
      <c r="C27" s="17">
        <v>200</v>
      </c>
      <c r="D27" s="18" t="s">
        <v>145</v>
      </c>
      <c r="E27" s="18">
        <v>0</v>
      </c>
      <c r="F27" s="18" t="s">
        <v>146</v>
      </c>
      <c r="G27" s="18">
        <v>77</v>
      </c>
      <c r="H27" s="18" t="s">
        <v>147</v>
      </c>
      <c r="I27" s="18" t="s">
        <v>148</v>
      </c>
      <c r="J27" s="18" t="s">
        <v>149</v>
      </c>
      <c r="K27" s="18" t="s">
        <v>149</v>
      </c>
      <c r="L27" s="18" t="s">
        <v>150</v>
      </c>
      <c r="M27" s="18" t="s">
        <v>151</v>
      </c>
    </row>
    <row r="28" spans="1:13" ht="14.25">
      <c r="A28" s="12" t="s">
        <v>36</v>
      </c>
      <c r="B28" s="25">
        <v>6.04</v>
      </c>
      <c r="C28" s="17">
        <v>10</v>
      </c>
      <c r="D28" s="17">
        <v>0.08</v>
      </c>
      <c r="E28" s="17">
        <v>7.25</v>
      </c>
      <c r="F28" s="17">
        <v>0.13</v>
      </c>
      <c r="G28" s="17">
        <v>66.1</v>
      </c>
      <c r="H28" s="17">
        <v>0.001</v>
      </c>
      <c r="I28" s="17"/>
      <c r="J28" s="17">
        <v>45</v>
      </c>
      <c r="K28" s="17">
        <v>0.1</v>
      </c>
      <c r="L28" s="17">
        <v>2.4</v>
      </c>
      <c r="M28" s="18">
        <v>0.02</v>
      </c>
    </row>
    <row r="29" spans="1:13" ht="14.25">
      <c r="A29" s="12" t="s">
        <v>37</v>
      </c>
      <c r="B29" s="25">
        <v>2</v>
      </c>
      <c r="C29" s="17">
        <v>30</v>
      </c>
      <c r="D29" s="17" t="s">
        <v>38</v>
      </c>
      <c r="E29" s="17" t="s">
        <v>39</v>
      </c>
      <c r="F29" s="17" t="s">
        <v>40</v>
      </c>
      <c r="G29" s="17" t="s">
        <v>41</v>
      </c>
      <c r="H29" s="17" t="s">
        <v>32</v>
      </c>
      <c r="I29" s="17">
        <v>0</v>
      </c>
      <c r="J29" s="17">
        <v>0</v>
      </c>
      <c r="K29" s="17" t="s">
        <v>32</v>
      </c>
      <c r="L29" s="17">
        <v>8</v>
      </c>
      <c r="M29" s="18" t="s">
        <v>42</v>
      </c>
    </row>
    <row r="30" spans="1:13" ht="14.25">
      <c r="A30" s="19" t="s">
        <v>45</v>
      </c>
      <c r="B30" s="26"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" customHeight="1">
      <c r="A31" s="13" t="s">
        <v>395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4.25">
      <c r="A32" s="12" t="s">
        <v>58</v>
      </c>
      <c r="B32" s="16">
        <v>6</v>
      </c>
      <c r="C32" s="17">
        <v>30</v>
      </c>
      <c r="D32" s="17" t="s">
        <v>59</v>
      </c>
      <c r="E32" s="17">
        <v>0</v>
      </c>
      <c r="F32" s="17" t="s">
        <v>60</v>
      </c>
      <c r="G32" s="17" t="s">
        <v>61</v>
      </c>
      <c r="H32" s="17" t="s">
        <v>62</v>
      </c>
      <c r="I32" s="17" t="s">
        <v>63</v>
      </c>
      <c r="J32" s="17" t="s">
        <v>64</v>
      </c>
      <c r="K32" s="17" t="s">
        <v>65</v>
      </c>
      <c r="L32" s="17" t="s">
        <v>66</v>
      </c>
      <c r="M32" s="18" t="s">
        <v>67</v>
      </c>
    </row>
    <row r="33" spans="1:13" ht="14.25">
      <c r="A33" s="12">
        <f aca="true" t="shared" si="0" ref="A33:A35">A16</f>
        <v>0</v>
      </c>
      <c r="B33" s="25">
        <f>28.52-1.3</f>
        <v>27.22</v>
      </c>
      <c r="C33" s="17" t="s">
        <v>300</v>
      </c>
      <c r="D33" s="17" t="s">
        <v>276</v>
      </c>
      <c r="E33" s="17" t="s">
        <v>277</v>
      </c>
      <c r="F33" s="17" t="s">
        <v>278</v>
      </c>
      <c r="G33" s="17" t="s">
        <v>279</v>
      </c>
      <c r="H33" s="17" t="s">
        <v>280</v>
      </c>
      <c r="I33" s="17" t="s">
        <v>281</v>
      </c>
      <c r="J33" s="17" t="s">
        <v>282</v>
      </c>
      <c r="K33" s="17" t="s">
        <v>283</v>
      </c>
      <c r="L33" s="17" t="s">
        <v>284</v>
      </c>
      <c r="M33" s="18" t="s">
        <v>285</v>
      </c>
    </row>
    <row r="34" spans="1:13" ht="14.25">
      <c r="A34" s="12">
        <f t="shared" si="0"/>
        <v>0</v>
      </c>
      <c r="B34" s="25">
        <v>22.01</v>
      </c>
      <c r="C34" s="17" t="s">
        <v>288</v>
      </c>
      <c r="D34" s="17">
        <v>8.9</v>
      </c>
      <c r="E34" s="17">
        <v>8.1</v>
      </c>
      <c r="F34" s="17">
        <v>5.2</v>
      </c>
      <c r="G34" s="17">
        <v>129</v>
      </c>
      <c r="H34" s="17"/>
      <c r="I34" s="17"/>
      <c r="J34" s="17"/>
      <c r="K34" s="17"/>
      <c r="L34" s="17"/>
      <c r="M34" s="18"/>
    </row>
    <row r="35" spans="1:13" ht="14.25">
      <c r="A35" s="12">
        <f t="shared" si="0"/>
        <v>0</v>
      </c>
      <c r="B35" s="25">
        <v>14.61</v>
      </c>
      <c r="C35" s="17">
        <v>200</v>
      </c>
      <c r="D35" s="17">
        <v>9.3</v>
      </c>
      <c r="E35" s="17">
        <v>6.78</v>
      </c>
      <c r="F35" s="17">
        <v>45.84</v>
      </c>
      <c r="G35" s="17">
        <v>286.51</v>
      </c>
      <c r="H35" s="17" t="s">
        <v>131</v>
      </c>
      <c r="I35" s="17">
        <v>0</v>
      </c>
      <c r="J35" s="17" t="s">
        <v>74</v>
      </c>
      <c r="K35" s="17" t="s">
        <v>132</v>
      </c>
      <c r="L35" s="17" t="s">
        <v>133</v>
      </c>
      <c r="M35" s="18" t="s">
        <v>134</v>
      </c>
    </row>
    <row r="36" spans="1:13" ht="14.25">
      <c r="A36" s="12" t="s">
        <v>85</v>
      </c>
      <c r="B36" s="25">
        <v>4</v>
      </c>
      <c r="C36" s="17">
        <v>60</v>
      </c>
      <c r="D36" s="18" t="s">
        <v>86</v>
      </c>
      <c r="E36" s="18" t="s">
        <v>59</v>
      </c>
      <c r="F36" s="18" t="s">
        <v>378</v>
      </c>
      <c r="G36" s="18">
        <v>98</v>
      </c>
      <c r="H36" s="18" t="s">
        <v>74</v>
      </c>
      <c r="I36" s="18">
        <v>0</v>
      </c>
      <c r="J36" s="18">
        <v>0</v>
      </c>
      <c r="K36" s="18" t="s">
        <v>74</v>
      </c>
      <c r="L36" s="18">
        <v>4</v>
      </c>
      <c r="M36" s="18" t="s">
        <v>54</v>
      </c>
    </row>
    <row r="37" spans="1:13" ht="14.25">
      <c r="A37" s="12">
        <f>A20</f>
        <v>0</v>
      </c>
      <c r="B37" s="16">
        <v>4.16</v>
      </c>
      <c r="C37" s="17">
        <v>200</v>
      </c>
      <c r="D37" s="17" t="s">
        <v>81</v>
      </c>
      <c r="E37" s="17" t="s">
        <v>82</v>
      </c>
      <c r="F37" s="17" t="s">
        <v>83</v>
      </c>
      <c r="G37" s="17" t="s">
        <v>84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7"/>
    </row>
    <row r="38" spans="1:13" ht="13.5">
      <c r="A38" s="19" t="s">
        <v>45</v>
      </c>
      <c r="B38" s="26">
        <f>B32+B33+B34+B35+B36+B37</f>
        <v>78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2"/>
    </row>
    <row r="39" spans="2:12" ht="14.2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6" sqref="A6"/>
    </sheetView>
  </sheetViews>
  <sheetFormatPr defaultColWidth="9.140625" defaultRowHeight="12.75"/>
  <cols>
    <col min="1" max="1" width="45.421875" style="0" customWidth="1"/>
    <col min="3" max="3" width="8.28125" style="0" customWidth="1"/>
    <col min="4" max="4" width="6.28125" style="0" customWidth="1"/>
    <col min="5" max="5" width="6.57421875" style="0" customWidth="1"/>
    <col min="6" max="6" width="8.421875" style="0" customWidth="1"/>
    <col min="7" max="7" width="7.421875" style="0" customWidth="1"/>
    <col min="8" max="8" width="6.00390625" style="0" customWidth="1"/>
    <col min="9" max="9" width="5.8515625" style="0" customWidth="1"/>
    <col min="10" max="10" width="5.140625" style="0" customWidth="1"/>
    <col min="11" max="11" width="5.421875" style="0" customWidth="1"/>
    <col min="12" max="12" width="6.00390625" style="0" customWidth="1"/>
    <col min="13" max="13" width="4.7109375" style="0" customWidth="1"/>
    <col min="14" max="16384" width="11.421875" style="0" customWidth="1"/>
  </cols>
  <sheetData>
    <row r="1" spans="1:13" ht="13.5">
      <c r="A1" s="2" t="s">
        <v>0</v>
      </c>
      <c r="B1" s="21"/>
      <c r="C1" s="3"/>
      <c r="D1" s="3"/>
      <c r="E1" s="3"/>
      <c r="F1" s="3" t="s">
        <v>1</v>
      </c>
      <c r="G1" s="3"/>
      <c r="H1" s="3"/>
      <c r="I1" s="3"/>
      <c r="J1" s="3"/>
      <c r="K1" s="1"/>
      <c r="L1" s="1"/>
      <c r="M1" s="2"/>
    </row>
    <row r="2" spans="1:13" ht="13.5">
      <c r="A2" s="1" t="s">
        <v>2</v>
      </c>
      <c r="B2" s="2"/>
      <c r="C2" s="3"/>
      <c r="D2" s="3"/>
      <c r="E2" s="3" t="s">
        <v>92</v>
      </c>
      <c r="F2" s="3"/>
      <c r="G2" s="3"/>
      <c r="H2" s="3"/>
      <c r="I2" s="3"/>
      <c r="J2" s="3"/>
      <c r="K2" s="1"/>
      <c r="L2" s="1"/>
      <c r="M2" s="2"/>
    </row>
    <row r="3" spans="1:13" ht="10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1"/>
      <c r="L3" s="1"/>
      <c r="M3" s="2"/>
    </row>
    <row r="4" spans="1:13" ht="15" customHeight="1">
      <c r="A4" s="1" t="s">
        <v>4</v>
      </c>
      <c r="B4" s="2"/>
      <c r="C4" s="3" t="s">
        <v>93</v>
      </c>
      <c r="D4" s="3"/>
      <c r="E4" s="3"/>
      <c r="F4" s="3"/>
      <c r="G4" s="3"/>
      <c r="H4" s="1"/>
      <c r="I4" s="1"/>
      <c r="J4" s="1"/>
      <c r="K4" s="1"/>
      <c r="L4" s="1"/>
      <c r="M4" s="2"/>
    </row>
    <row r="5" spans="1:13" ht="15.75" customHeight="1">
      <c r="A5" s="22" t="s">
        <v>94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"/>
    </row>
    <row r="6" spans="1:13" ht="14.25">
      <c r="A6" s="5" t="s">
        <v>95</v>
      </c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"/>
    </row>
    <row r="7" spans="1:13" ht="14.25" customHeight="1">
      <c r="A7" s="9" t="s">
        <v>8</v>
      </c>
      <c r="B7" s="24" t="s">
        <v>9</v>
      </c>
      <c r="C7" s="11" t="s">
        <v>10</v>
      </c>
      <c r="D7" s="9" t="s">
        <v>11</v>
      </c>
      <c r="E7" s="9"/>
      <c r="F7" s="9"/>
      <c r="G7" s="9" t="s">
        <v>12</v>
      </c>
      <c r="H7" s="9"/>
      <c r="I7" s="9"/>
      <c r="J7" s="9"/>
      <c r="K7" s="9"/>
      <c r="L7" s="9"/>
      <c r="M7" s="12"/>
    </row>
    <row r="8" spans="1:13" ht="9.75" customHeight="1">
      <c r="A8" s="9"/>
      <c r="B8" s="24"/>
      <c r="C8" s="11"/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2" t="s">
        <v>22</v>
      </c>
    </row>
    <row r="9" spans="1:13" ht="13.5">
      <c r="A9" s="13" t="s">
        <v>23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13" ht="14.25">
      <c r="A10" s="12" t="s">
        <v>96</v>
      </c>
      <c r="B10" s="25">
        <f>15.26-0.82</f>
        <v>14.44</v>
      </c>
      <c r="C10" s="17" t="s">
        <v>25</v>
      </c>
      <c r="D10" s="17" t="s">
        <v>97</v>
      </c>
      <c r="E10" s="17" t="s">
        <v>98</v>
      </c>
      <c r="F10" s="17" t="s">
        <v>99</v>
      </c>
      <c r="G10" s="17" t="s">
        <v>100</v>
      </c>
      <c r="H10" s="17" t="s">
        <v>33</v>
      </c>
      <c r="I10" s="17" t="s">
        <v>101</v>
      </c>
      <c r="J10" s="17" t="s">
        <v>73</v>
      </c>
      <c r="K10" s="17" t="s">
        <v>102</v>
      </c>
      <c r="L10" s="17" t="s">
        <v>103</v>
      </c>
      <c r="M10" s="18" t="s">
        <v>104</v>
      </c>
    </row>
    <row r="11" spans="1:13" ht="14.25">
      <c r="A11" s="12" t="s">
        <v>105</v>
      </c>
      <c r="B11" s="25">
        <v>6.7</v>
      </c>
      <c r="C11" s="17">
        <v>200</v>
      </c>
      <c r="D11" s="17" t="s">
        <v>106</v>
      </c>
      <c r="E11" s="17" t="s">
        <v>81</v>
      </c>
      <c r="F11" s="17" t="s">
        <v>27</v>
      </c>
      <c r="G11" s="17">
        <v>33</v>
      </c>
      <c r="H11" s="17">
        <v>0</v>
      </c>
      <c r="I11" s="17" t="s">
        <v>107</v>
      </c>
      <c r="J11" s="17">
        <v>0</v>
      </c>
      <c r="K11" s="17">
        <v>0</v>
      </c>
      <c r="L11" s="17">
        <v>0</v>
      </c>
      <c r="M11" s="18">
        <v>0</v>
      </c>
    </row>
    <row r="12" spans="1:13" ht="14.25">
      <c r="A12" s="12" t="s">
        <v>37</v>
      </c>
      <c r="B12" s="25">
        <v>2.11</v>
      </c>
      <c r="C12" s="17">
        <v>30</v>
      </c>
      <c r="D12" s="17" t="s">
        <v>38</v>
      </c>
      <c r="E12" s="17" t="s">
        <v>39</v>
      </c>
      <c r="F12" s="17" t="s">
        <v>40</v>
      </c>
      <c r="G12" s="17" t="s">
        <v>41</v>
      </c>
      <c r="H12" s="17" t="s">
        <v>32</v>
      </c>
      <c r="I12" s="17">
        <v>0</v>
      </c>
      <c r="J12" s="17">
        <v>0</v>
      </c>
      <c r="K12" s="17" t="s">
        <v>32</v>
      </c>
      <c r="L12" s="17">
        <v>8</v>
      </c>
      <c r="M12" s="18" t="s">
        <v>42</v>
      </c>
    </row>
    <row r="13" spans="1:13" ht="14.25">
      <c r="A13" s="12" t="s">
        <v>36</v>
      </c>
      <c r="B13" s="25">
        <v>6.75</v>
      </c>
      <c r="C13" s="17">
        <v>10</v>
      </c>
      <c r="D13" s="17">
        <v>0.08</v>
      </c>
      <c r="E13" s="17">
        <v>7.25</v>
      </c>
      <c r="F13" s="17">
        <v>0.13</v>
      </c>
      <c r="G13" s="17">
        <v>66.1</v>
      </c>
      <c r="H13" s="17">
        <v>0.001</v>
      </c>
      <c r="I13" s="17"/>
      <c r="J13" s="17">
        <v>45</v>
      </c>
      <c r="K13" s="17">
        <v>0.1</v>
      </c>
      <c r="L13" s="17">
        <v>2.4</v>
      </c>
      <c r="M13" s="18">
        <v>0.02</v>
      </c>
    </row>
    <row r="14" spans="1:13" ht="14.25">
      <c r="A14" s="19" t="s">
        <v>45</v>
      </c>
      <c r="B14" s="26">
        <v>30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4.25">
      <c r="A15" s="13" t="s">
        <v>108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8"/>
    </row>
    <row r="16" spans="1:13" ht="14.25">
      <c r="A16" s="12" t="s">
        <v>109</v>
      </c>
      <c r="B16" s="25">
        <v>3.5</v>
      </c>
      <c r="C16" s="17">
        <v>60</v>
      </c>
      <c r="D16" s="17" t="s">
        <v>110</v>
      </c>
      <c r="E16" s="17" t="s">
        <v>111</v>
      </c>
      <c r="F16" s="17" t="s">
        <v>48</v>
      </c>
      <c r="G16" s="17" t="s">
        <v>112</v>
      </c>
      <c r="H16" s="17" t="s">
        <v>82</v>
      </c>
      <c r="I16" s="17" t="s">
        <v>113</v>
      </c>
      <c r="J16" s="17" t="s">
        <v>114</v>
      </c>
      <c r="K16" s="17" t="s">
        <v>115</v>
      </c>
      <c r="L16" s="17" t="s">
        <v>116</v>
      </c>
      <c r="M16" s="18" t="s">
        <v>117</v>
      </c>
    </row>
    <row r="17" spans="1:13" ht="14.25">
      <c r="A17" s="12" t="s">
        <v>118</v>
      </c>
      <c r="B17" s="25">
        <v>14.02</v>
      </c>
      <c r="C17" s="17">
        <v>200</v>
      </c>
      <c r="D17" s="17" t="s">
        <v>119</v>
      </c>
      <c r="E17" s="17" t="s">
        <v>120</v>
      </c>
      <c r="F17" s="17" t="s">
        <v>121</v>
      </c>
      <c r="G17" s="17" t="s">
        <v>122</v>
      </c>
      <c r="H17" s="17" t="s">
        <v>32</v>
      </c>
      <c r="I17" s="17" t="s">
        <v>123</v>
      </c>
      <c r="J17" s="17" t="s">
        <v>54</v>
      </c>
      <c r="K17" s="17" t="s">
        <v>55</v>
      </c>
      <c r="L17" s="17" t="s">
        <v>124</v>
      </c>
      <c r="M17" s="18" t="s">
        <v>125</v>
      </c>
    </row>
    <row r="18" spans="1:13" ht="14.25">
      <c r="A18" s="12" t="s">
        <v>126</v>
      </c>
      <c r="B18" s="25">
        <f>14.35-2</f>
        <v>12.35</v>
      </c>
      <c r="C18" s="17">
        <v>150</v>
      </c>
      <c r="D18" s="17" t="s">
        <v>127</v>
      </c>
      <c r="E18" s="17" t="s">
        <v>128</v>
      </c>
      <c r="F18" s="17" t="s">
        <v>129</v>
      </c>
      <c r="G18" s="17" t="s">
        <v>130</v>
      </c>
      <c r="H18" s="17" t="s">
        <v>131</v>
      </c>
      <c r="I18" s="17">
        <v>0</v>
      </c>
      <c r="J18" s="17" t="s">
        <v>74</v>
      </c>
      <c r="K18" s="17" t="s">
        <v>132</v>
      </c>
      <c r="L18" s="17" t="s">
        <v>133</v>
      </c>
      <c r="M18" s="18" t="s">
        <v>134</v>
      </c>
    </row>
    <row r="19" spans="1:13" ht="14.25">
      <c r="A19" s="12" t="s">
        <v>135</v>
      </c>
      <c r="B19" s="25">
        <v>31.36</v>
      </c>
      <c r="C19" s="17" t="s">
        <v>136</v>
      </c>
      <c r="D19" s="17" t="s">
        <v>137</v>
      </c>
      <c r="E19" s="17" t="s">
        <v>138</v>
      </c>
      <c r="F19" s="17" t="s">
        <v>139</v>
      </c>
      <c r="G19" s="17" t="s">
        <v>140</v>
      </c>
      <c r="H19" s="17" t="s">
        <v>82</v>
      </c>
      <c r="I19" s="17">
        <v>0</v>
      </c>
      <c r="J19" s="17" t="s">
        <v>74</v>
      </c>
      <c r="K19" s="17" t="s">
        <v>141</v>
      </c>
      <c r="L19" s="17" t="s">
        <v>142</v>
      </c>
      <c r="M19" s="18" t="s">
        <v>143</v>
      </c>
    </row>
    <row r="20" spans="1:13" ht="14.25">
      <c r="A20" s="12" t="s">
        <v>144</v>
      </c>
      <c r="B20" s="25">
        <v>2.77</v>
      </c>
      <c r="C20" s="17">
        <v>200</v>
      </c>
      <c r="D20" s="18" t="s">
        <v>145</v>
      </c>
      <c r="E20" s="18">
        <v>0</v>
      </c>
      <c r="F20" s="18" t="s">
        <v>146</v>
      </c>
      <c r="G20" s="18">
        <v>77</v>
      </c>
      <c r="H20" s="18" t="s">
        <v>147</v>
      </c>
      <c r="I20" s="18" t="s">
        <v>148</v>
      </c>
      <c r="J20" s="18" t="s">
        <v>149</v>
      </c>
      <c r="K20" s="18" t="s">
        <v>149</v>
      </c>
      <c r="L20" s="18" t="s">
        <v>150</v>
      </c>
      <c r="M20" s="18" t="s">
        <v>151</v>
      </c>
    </row>
    <row r="21" spans="1:13" ht="13.5">
      <c r="A21" s="12" t="s">
        <v>85</v>
      </c>
      <c r="B21" s="25">
        <v>4</v>
      </c>
      <c r="C21" s="17">
        <v>60</v>
      </c>
      <c r="D21" s="17" t="s">
        <v>86</v>
      </c>
      <c r="E21" s="17" t="s">
        <v>59</v>
      </c>
      <c r="F21" s="17">
        <v>0</v>
      </c>
      <c r="G21" s="17">
        <v>98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2" t="s">
        <v>81</v>
      </c>
    </row>
    <row r="22" spans="1:13" ht="13.5">
      <c r="A22" s="19" t="s">
        <v>45</v>
      </c>
      <c r="B22" s="26">
        <f>B16+B17+B18+B19+B20+B21</f>
        <v>68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2"/>
    </row>
    <row r="23" spans="1:13" ht="13.5">
      <c r="A23" s="22" t="s">
        <v>152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4.25" customHeight="1">
      <c r="A24" s="9" t="s">
        <v>8</v>
      </c>
      <c r="B24" s="24" t="s">
        <v>9</v>
      </c>
      <c r="C24" s="11" t="s">
        <v>10</v>
      </c>
      <c r="D24" s="9" t="s">
        <v>11</v>
      </c>
      <c r="E24" s="9"/>
      <c r="F24" s="9"/>
      <c r="G24" s="9" t="s">
        <v>12</v>
      </c>
      <c r="H24" s="9"/>
      <c r="I24" s="9"/>
      <c r="J24" s="9"/>
      <c r="K24" s="9"/>
      <c r="L24" s="9"/>
      <c r="M24" s="12"/>
    </row>
    <row r="25" spans="1:13" ht="13.5">
      <c r="A25" s="9"/>
      <c r="B25" s="24"/>
      <c r="C25" s="11"/>
      <c r="D25" s="9" t="s">
        <v>13</v>
      </c>
      <c r="E25" s="9" t="s">
        <v>14</v>
      </c>
      <c r="F25" s="9" t="s">
        <v>15</v>
      </c>
      <c r="G25" s="9" t="s">
        <v>16</v>
      </c>
      <c r="H25" s="9" t="s">
        <v>17</v>
      </c>
      <c r="I25" s="9" t="s">
        <v>18</v>
      </c>
      <c r="J25" s="9" t="s">
        <v>19</v>
      </c>
      <c r="K25" s="9" t="s">
        <v>20</v>
      </c>
      <c r="L25" s="9" t="s">
        <v>21</v>
      </c>
      <c r="M25" s="12" t="s">
        <v>22</v>
      </c>
    </row>
    <row r="26" spans="1:13" ht="13.5">
      <c r="A26" s="13" t="s">
        <v>153</v>
      </c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2"/>
    </row>
    <row r="27" spans="1:13" ht="13.5">
      <c r="A27" s="12" t="s">
        <v>154</v>
      </c>
      <c r="B27" s="25">
        <f>0.52+18.92</f>
        <v>19.44</v>
      </c>
      <c r="C27" s="17" t="s">
        <v>88</v>
      </c>
      <c r="D27" s="17">
        <v>7.62</v>
      </c>
      <c r="E27" s="17">
        <v>13.3</v>
      </c>
      <c r="F27" s="17">
        <v>32.5</v>
      </c>
      <c r="G27" s="17">
        <v>280.9</v>
      </c>
      <c r="H27" s="17" t="s">
        <v>33</v>
      </c>
      <c r="I27" s="17" t="s">
        <v>101</v>
      </c>
      <c r="J27" s="17" t="s">
        <v>73</v>
      </c>
      <c r="K27" s="17" t="s">
        <v>102</v>
      </c>
      <c r="L27" s="17" t="s">
        <v>103</v>
      </c>
      <c r="M27" s="12" t="s">
        <v>104</v>
      </c>
    </row>
    <row r="28" spans="1:13" ht="14.25">
      <c r="A28" s="12" t="s">
        <v>105</v>
      </c>
      <c r="B28" s="25">
        <v>6.7</v>
      </c>
      <c r="C28" s="17">
        <v>200</v>
      </c>
      <c r="D28" s="17" t="s">
        <v>106</v>
      </c>
      <c r="E28" s="17" t="s">
        <v>81</v>
      </c>
      <c r="F28" s="17" t="s">
        <v>27</v>
      </c>
      <c r="G28" s="17">
        <v>33</v>
      </c>
      <c r="H28" s="17">
        <v>0</v>
      </c>
      <c r="I28" s="17" t="s">
        <v>107</v>
      </c>
      <c r="J28" s="17">
        <v>0</v>
      </c>
      <c r="K28" s="17">
        <v>0</v>
      </c>
      <c r="L28" s="17">
        <v>0</v>
      </c>
      <c r="M28" s="18">
        <v>0</v>
      </c>
    </row>
    <row r="29" spans="1:13" ht="14.25">
      <c r="A29" s="12" t="s">
        <v>37</v>
      </c>
      <c r="B29" s="25">
        <v>2.11</v>
      </c>
      <c r="C29" s="17">
        <v>30</v>
      </c>
      <c r="D29" s="17" t="s">
        <v>38</v>
      </c>
      <c r="E29" s="17" t="s">
        <v>39</v>
      </c>
      <c r="F29" s="17" t="s">
        <v>40</v>
      </c>
      <c r="G29" s="17" t="s">
        <v>41</v>
      </c>
      <c r="H29" s="17" t="s">
        <v>32</v>
      </c>
      <c r="I29" s="17">
        <v>0</v>
      </c>
      <c r="J29" s="17">
        <v>0</v>
      </c>
      <c r="K29" s="17" t="s">
        <v>32</v>
      </c>
      <c r="L29" s="17">
        <v>8</v>
      </c>
      <c r="M29" s="18" t="s">
        <v>42</v>
      </c>
    </row>
    <row r="30" spans="1:13" ht="14.25">
      <c r="A30" s="12" t="s">
        <v>36</v>
      </c>
      <c r="B30" s="25">
        <v>6.75</v>
      </c>
      <c r="C30" s="17">
        <v>10</v>
      </c>
      <c r="D30" s="17">
        <v>0.08</v>
      </c>
      <c r="E30" s="17">
        <v>7.25</v>
      </c>
      <c r="F30" s="17">
        <v>0.13</v>
      </c>
      <c r="G30" s="17">
        <v>66.1</v>
      </c>
      <c r="H30" s="17">
        <v>0.001</v>
      </c>
      <c r="I30" s="17"/>
      <c r="J30" s="17">
        <v>45</v>
      </c>
      <c r="K30" s="17">
        <v>0.1</v>
      </c>
      <c r="L30" s="17">
        <v>2.4</v>
      </c>
      <c r="M30" s="18">
        <v>0.02</v>
      </c>
    </row>
    <row r="31" spans="1:13" ht="14.25">
      <c r="A31" s="19" t="s">
        <v>45</v>
      </c>
      <c r="B31" s="26">
        <f>B27+B28+B29+B30</f>
        <v>35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4.25">
      <c r="A32" s="13" t="s">
        <v>155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</row>
    <row r="33" spans="1:13" ht="14.25">
      <c r="A33" s="12" t="s">
        <v>156</v>
      </c>
      <c r="B33" s="25">
        <v>3.5</v>
      </c>
      <c r="C33" s="17">
        <v>60</v>
      </c>
      <c r="D33" s="17" t="s">
        <v>110</v>
      </c>
      <c r="E33" s="17" t="s">
        <v>111</v>
      </c>
      <c r="F33" s="17" t="s">
        <v>48</v>
      </c>
      <c r="G33" s="17" t="s">
        <v>112</v>
      </c>
      <c r="H33" s="17" t="s">
        <v>82</v>
      </c>
      <c r="I33" s="17" t="s">
        <v>113</v>
      </c>
      <c r="J33" s="17" t="s">
        <v>114</v>
      </c>
      <c r="K33" s="17" t="s">
        <v>115</v>
      </c>
      <c r="L33" s="17" t="s">
        <v>116</v>
      </c>
      <c r="M33" s="18" t="s">
        <v>117</v>
      </c>
    </row>
    <row r="34" spans="1:13" ht="14.25">
      <c r="A34" s="12" t="s">
        <v>157</v>
      </c>
      <c r="B34" s="25">
        <v>19.91</v>
      </c>
      <c r="C34" s="17">
        <v>250</v>
      </c>
      <c r="D34" s="17" t="s">
        <v>119</v>
      </c>
      <c r="E34" s="17" t="s">
        <v>120</v>
      </c>
      <c r="F34" s="17" t="s">
        <v>121</v>
      </c>
      <c r="G34" s="17" t="s">
        <v>122</v>
      </c>
      <c r="H34" s="17" t="s">
        <v>32</v>
      </c>
      <c r="I34" s="17" t="s">
        <v>123</v>
      </c>
      <c r="J34" s="17" t="s">
        <v>54</v>
      </c>
      <c r="K34" s="17" t="s">
        <v>55</v>
      </c>
      <c r="L34" s="17" t="s">
        <v>124</v>
      </c>
      <c r="M34" s="18" t="s">
        <v>125</v>
      </c>
    </row>
    <row r="35" spans="1:13" ht="14.25">
      <c r="A35" s="12">
        <f>A18</f>
        <v>0</v>
      </c>
      <c r="B35" s="25">
        <v>16.46</v>
      </c>
      <c r="C35" s="17">
        <v>200</v>
      </c>
      <c r="D35" s="17">
        <v>9.3</v>
      </c>
      <c r="E35" s="17">
        <v>6.78</v>
      </c>
      <c r="F35" s="17">
        <v>45.84</v>
      </c>
      <c r="G35" s="17">
        <v>286.51</v>
      </c>
      <c r="H35" s="17" t="s">
        <v>131</v>
      </c>
      <c r="I35" s="17">
        <v>0</v>
      </c>
      <c r="J35" s="17" t="s">
        <v>74</v>
      </c>
      <c r="K35" s="17" t="s">
        <v>132</v>
      </c>
      <c r="L35" s="17" t="s">
        <v>133</v>
      </c>
      <c r="M35" s="18" t="s">
        <v>134</v>
      </c>
    </row>
    <row r="36" spans="1:13" ht="14.25">
      <c r="A36" s="12" t="s">
        <v>135</v>
      </c>
      <c r="B36" s="25">
        <v>31.36</v>
      </c>
      <c r="C36" s="17" t="s">
        <v>136</v>
      </c>
      <c r="D36" s="17" t="s">
        <v>137</v>
      </c>
      <c r="E36" s="17" t="s">
        <v>138</v>
      </c>
      <c r="F36" s="17" t="s">
        <v>139</v>
      </c>
      <c r="G36" s="17" t="s">
        <v>140</v>
      </c>
      <c r="H36" s="17" t="s">
        <v>82</v>
      </c>
      <c r="I36" s="17">
        <v>0</v>
      </c>
      <c r="J36" s="17" t="s">
        <v>74</v>
      </c>
      <c r="K36" s="17" t="s">
        <v>141</v>
      </c>
      <c r="L36" s="17" t="s">
        <v>142</v>
      </c>
      <c r="M36" s="18" t="s">
        <v>143</v>
      </c>
    </row>
    <row r="37" spans="1:13" ht="14.25">
      <c r="A37" s="12" t="s">
        <v>144</v>
      </c>
      <c r="B37" s="25">
        <v>2.77</v>
      </c>
      <c r="C37" s="17">
        <v>200</v>
      </c>
      <c r="D37" s="18" t="s">
        <v>145</v>
      </c>
      <c r="E37" s="18">
        <v>0</v>
      </c>
      <c r="F37" s="18" t="s">
        <v>146</v>
      </c>
      <c r="G37" s="18">
        <v>77</v>
      </c>
      <c r="H37" s="18" t="s">
        <v>147</v>
      </c>
      <c r="I37" s="18" t="s">
        <v>148</v>
      </c>
      <c r="J37" s="18" t="s">
        <v>149</v>
      </c>
      <c r="K37" s="18" t="s">
        <v>149</v>
      </c>
      <c r="L37" s="18" t="s">
        <v>150</v>
      </c>
      <c r="M37" s="18" t="s">
        <v>151</v>
      </c>
    </row>
    <row r="38" spans="1:13" ht="14.25">
      <c r="A38" s="12" t="s">
        <v>85</v>
      </c>
      <c r="B38" s="25">
        <v>4</v>
      </c>
      <c r="C38" s="17">
        <v>60</v>
      </c>
      <c r="D38" s="17" t="s">
        <v>86</v>
      </c>
      <c r="E38" s="17" t="s">
        <v>59</v>
      </c>
      <c r="F38" s="17">
        <v>0</v>
      </c>
      <c r="G38" s="17">
        <v>98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 t="s">
        <v>81</v>
      </c>
    </row>
    <row r="39" spans="1:13" ht="13.5">
      <c r="A39" s="19" t="s">
        <v>45</v>
      </c>
      <c r="B39" s="26">
        <f>B33+B34+B35+B36+B37+B38</f>
        <v>78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2"/>
    </row>
    <row r="40" spans="3:13" ht="13.5"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</sheetData>
  <sheetProtection selectLockedCells="1" selectUnlockedCells="1"/>
  <mergeCells count="12">
    <mergeCell ref="A5:L5"/>
    <mergeCell ref="A7:A8"/>
    <mergeCell ref="B7:B8"/>
    <mergeCell ref="C7:C8"/>
    <mergeCell ref="D7:F7"/>
    <mergeCell ref="G7:L7"/>
    <mergeCell ref="A23:M23"/>
    <mergeCell ref="A24:A25"/>
    <mergeCell ref="B24:B25"/>
    <mergeCell ref="C24:C25"/>
    <mergeCell ref="D24:F24"/>
    <mergeCell ref="G24:L24"/>
  </mergeCells>
  <printOptions/>
  <pageMargins left="0.7875" right="0.7875" top="0.39375" bottom="0.39375" header="0.5118110236220472" footer="0.5118110236220472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5" sqref="A5"/>
    </sheetView>
  </sheetViews>
  <sheetFormatPr defaultColWidth="9.140625" defaultRowHeight="12.75"/>
  <cols>
    <col min="1" max="1" width="49.7109375" style="0" customWidth="1"/>
    <col min="2" max="2" width="7.57421875" style="0" customWidth="1"/>
    <col min="3" max="3" width="7.00390625" style="0" customWidth="1"/>
    <col min="4" max="4" width="6.7109375" style="0" customWidth="1"/>
    <col min="5" max="5" width="6.8515625" style="0" customWidth="1"/>
    <col min="6" max="6" width="7.421875" style="0" customWidth="1"/>
    <col min="7" max="7" width="7.28125" style="0" customWidth="1"/>
    <col min="8" max="10" width="5.421875" style="0" customWidth="1"/>
    <col min="11" max="11" width="6.7109375" style="0" customWidth="1"/>
    <col min="12" max="12" width="6.00390625" style="0" customWidth="1"/>
    <col min="13" max="13" width="5.7109375" style="0" customWidth="1"/>
    <col min="14" max="16384" width="11.421875" style="0" customWidth="1"/>
  </cols>
  <sheetData>
    <row r="1" spans="1:13" ht="13.5">
      <c r="A1" s="5" t="s">
        <v>0</v>
      </c>
      <c r="B1" s="27"/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5"/>
    </row>
    <row r="2" spans="1:13" ht="13.5">
      <c r="A2" s="5" t="s">
        <v>2</v>
      </c>
      <c r="B2" s="27"/>
      <c r="C2" s="28"/>
      <c r="D2" s="28"/>
      <c r="E2" s="28"/>
      <c r="F2" s="28"/>
      <c r="G2" s="28" t="s">
        <v>3</v>
      </c>
      <c r="H2" s="28"/>
      <c r="I2" s="28"/>
      <c r="J2" s="28"/>
      <c r="K2" s="28"/>
      <c r="L2" s="28"/>
      <c r="M2" s="5"/>
    </row>
    <row r="3" spans="1:13" ht="13.5">
      <c r="A3" s="5" t="s">
        <v>4</v>
      </c>
      <c r="B3" s="27"/>
      <c r="C3" s="28"/>
      <c r="D3" s="28"/>
      <c r="E3" s="28" t="s">
        <v>5</v>
      </c>
      <c r="F3" s="28"/>
      <c r="G3" s="28"/>
      <c r="H3" s="28"/>
      <c r="I3" s="28"/>
      <c r="J3" s="5"/>
      <c r="K3" s="5"/>
      <c r="L3" s="5"/>
      <c r="M3" s="5"/>
    </row>
    <row r="4" spans="1:13" ht="14.25">
      <c r="A4" s="4" t="s">
        <v>158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>
      <c r="A5" s="5" t="s">
        <v>159</v>
      </c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4.25" customHeight="1">
      <c r="A6" s="9" t="s">
        <v>8</v>
      </c>
      <c r="B6" s="24" t="s">
        <v>9</v>
      </c>
      <c r="C6" s="11" t="s">
        <v>10</v>
      </c>
      <c r="D6" s="9" t="s">
        <v>11</v>
      </c>
      <c r="E6" s="9"/>
      <c r="F6" s="9"/>
      <c r="G6" s="9" t="s">
        <v>12</v>
      </c>
      <c r="H6" s="9"/>
      <c r="I6" s="9"/>
      <c r="J6" s="9"/>
      <c r="K6" s="9"/>
      <c r="L6" s="9"/>
      <c r="M6" s="12"/>
    </row>
    <row r="7" spans="1:13" ht="13.5">
      <c r="A7" s="9"/>
      <c r="B7" s="24"/>
      <c r="C7" s="11"/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2" t="s">
        <v>22</v>
      </c>
    </row>
    <row r="8" spans="1:13" ht="13.5">
      <c r="A8" s="13" t="s">
        <v>160</v>
      </c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  <c r="M8" s="12"/>
    </row>
    <row r="9" spans="1:13" ht="14.25">
      <c r="A9" s="12" t="s">
        <v>161</v>
      </c>
      <c r="B9" s="25">
        <v>15.44</v>
      </c>
      <c r="C9" s="17" t="s">
        <v>25</v>
      </c>
      <c r="D9" s="18" t="s">
        <v>162</v>
      </c>
      <c r="E9" s="18" t="s">
        <v>163</v>
      </c>
      <c r="F9" s="18" t="s">
        <v>164</v>
      </c>
      <c r="G9" s="18">
        <v>262</v>
      </c>
      <c r="H9" s="18">
        <v>0</v>
      </c>
      <c r="I9" s="18" t="s">
        <v>165</v>
      </c>
      <c r="J9" s="18">
        <v>0</v>
      </c>
      <c r="K9" s="18" t="s">
        <v>166</v>
      </c>
      <c r="L9" s="18" t="s">
        <v>167</v>
      </c>
      <c r="M9" s="18" t="s">
        <v>168</v>
      </c>
    </row>
    <row r="10" spans="1:13" ht="14.25">
      <c r="A10" s="12" t="s">
        <v>169</v>
      </c>
      <c r="B10" s="25">
        <f>9.79-0.11</f>
        <v>9.68</v>
      </c>
      <c r="C10" s="17">
        <v>15</v>
      </c>
      <c r="D10" s="17" t="s">
        <v>170</v>
      </c>
      <c r="E10" s="17" t="s">
        <v>171</v>
      </c>
      <c r="F10" s="17">
        <v>0</v>
      </c>
      <c r="G10" s="17">
        <v>90</v>
      </c>
      <c r="H10" s="17" t="s">
        <v>147</v>
      </c>
      <c r="I10" s="17" t="s">
        <v>172</v>
      </c>
      <c r="J10" s="17" t="s">
        <v>173</v>
      </c>
      <c r="K10" s="17" t="s">
        <v>114</v>
      </c>
      <c r="L10" s="17">
        <v>220</v>
      </c>
      <c r="M10" s="18" t="s">
        <v>174</v>
      </c>
    </row>
    <row r="11" spans="1:13" ht="14.25">
      <c r="A11" s="12" t="s">
        <v>37</v>
      </c>
      <c r="B11" s="25">
        <v>2.11</v>
      </c>
      <c r="C11" s="17">
        <v>30</v>
      </c>
      <c r="D11" s="17" t="s">
        <v>104</v>
      </c>
      <c r="E11" s="17" t="s">
        <v>33</v>
      </c>
      <c r="F11" s="17" t="s">
        <v>175</v>
      </c>
      <c r="G11" s="17" t="s">
        <v>176</v>
      </c>
      <c r="H11" s="17" t="s">
        <v>74</v>
      </c>
      <c r="I11" s="17">
        <v>0</v>
      </c>
      <c r="J11" s="17">
        <v>0</v>
      </c>
      <c r="K11" s="17" t="s">
        <v>74</v>
      </c>
      <c r="L11" s="17">
        <v>4</v>
      </c>
      <c r="M11" s="18" t="s">
        <v>54</v>
      </c>
    </row>
    <row r="12" spans="1:13" ht="14.25">
      <c r="A12" s="12" t="s">
        <v>144</v>
      </c>
      <c r="B12" s="25">
        <v>2.77</v>
      </c>
      <c r="C12" s="17">
        <v>200</v>
      </c>
      <c r="D12" s="18" t="s">
        <v>145</v>
      </c>
      <c r="E12" s="18">
        <v>0</v>
      </c>
      <c r="F12" s="18" t="s">
        <v>146</v>
      </c>
      <c r="G12" s="18">
        <v>77</v>
      </c>
      <c r="H12" s="18" t="s">
        <v>147</v>
      </c>
      <c r="I12" s="18" t="s">
        <v>148</v>
      </c>
      <c r="J12" s="18" t="s">
        <v>149</v>
      </c>
      <c r="K12" s="18" t="s">
        <v>149</v>
      </c>
      <c r="L12" s="18" t="s">
        <v>150</v>
      </c>
      <c r="M12" s="18" t="s">
        <v>151</v>
      </c>
    </row>
    <row r="13" spans="1:13" ht="12" customHeight="1">
      <c r="A13" s="19" t="s">
        <v>45</v>
      </c>
      <c r="B13" s="26">
        <f>B9+B10+B11+B12</f>
        <v>29.999999999999996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12" customHeight="1">
      <c r="A14" s="13" t="s">
        <v>177</v>
      </c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4.25">
      <c r="A15" s="12" t="s">
        <v>178</v>
      </c>
      <c r="B15" s="25">
        <v>5.5</v>
      </c>
      <c r="C15" s="17">
        <v>60</v>
      </c>
      <c r="D15" s="18" t="s">
        <v>66</v>
      </c>
      <c r="E15" s="18" t="s">
        <v>173</v>
      </c>
      <c r="F15" s="18" t="s">
        <v>67</v>
      </c>
      <c r="G15" s="18">
        <v>9</v>
      </c>
      <c r="H15" s="18" t="s">
        <v>179</v>
      </c>
      <c r="I15" s="18" t="s">
        <v>180</v>
      </c>
      <c r="J15" s="18" t="s">
        <v>181</v>
      </c>
      <c r="K15" s="18" t="s">
        <v>182</v>
      </c>
      <c r="L15" s="18" t="s">
        <v>107</v>
      </c>
      <c r="M15" s="18" t="s">
        <v>183</v>
      </c>
    </row>
    <row r="16" spans="1:13" ht="14.25">
      <c r="A16" s="12" t="s">
        <v>184</v>
      </c>
      <c r="B16" s="25">
        <v>17.65</v>
      </c>
      <c r="C16" s="17" t="s">
        <v>88</v>
      </c>
      <c r="D16" s="17" t="s">
        <v>185</v>
      </c>
      <c r="E16" s="17" t="s">
        <v>186</v>
      </c>
      <c r="F16" s="17" t="s">
        <v>187</v>
      </c>
      <c r="G16" s="17" t="s">
        <v>188</v>
      </c>
      <c r="H16" s="17" t="s">
        <v>189</v>
      </c>
      <c r="I16" s="17" t="s">
        <v>190</v>
      </c>
      <c r="J16" s="17" t="s">
        <v>191</v>
      </c>
      <c r="K16" s="17" t="s">
        <v>192</v>
      </c>
      <c r="L16" s="17" t="s">
        <v>193</v>
      </c>
      <c r="M16" s="18" t="s">
        <v>194</v>
      </c>
    </row>
    <row r="17" spans="1:13" ht="14.25">
      <c r="A17" s="12" t="s">
        <v>195</v>
      </c>
      <c r="B17" s="25">
        <v>25.04</v>
      </c>
      <c r="C17" s="17" t="s">
        <v>196</v>
      </c>
      <c r="D17" s="17">
        <v>9.29</v>
      </c>
      <c r="E17" s="17">
        <v>1.78</v>
      </c>
      <c r="F17" s="17">
        <v>3.29</v>
      </c>
      <c r="G17" s="17">
        <v>65.76</v>
      </c>
      <c r="H17" s="17">
        <v>0.06</v>
      </c>
      <c r="I17" s="17">
        <v>1.03</v>
      </c>
      <c r="J17" s="17">
        <v>0.04</v>
      </c>
      <c r="K17" s="17">
        <v>0.38</v>
      </c>
      <c r="L17" s="17">
        <v>35.34</v>
      </c>
      <c r="M17" s="18">
        <v>0.1</v>
      </c>
    </row>
    <row r="18" spans="1:13" ht="14.25">
      <c r="A18" s="12" t="s">
        <v>197</v>
      </c>
      <c r="B18" s="25">
        <v>10.96</v>
      </c>
      <c r="C18" s="17">
        <v>150</v>
      </c>
      <c r="D18" s="17">
        <v>4.88</v>
      </c>
      <c r="E18" s="17">
        <v>4.01</v>
      </c>
      <c r="F18" s="17">
        <v>47.83</v>
      </c>
      <c r="G18" s="17">
        <v>199.5</v>
      </c>
      <c r="H18" s="17">
        <v>0.03</v>
      </c>
      <c r="I18" s="17">
        <v>3.48</v>
      </c>
      <c r="J18" s="17">
        <v>0.04</v>
      </c>
      <c r="K18" s="17">
        <v>0.38</v>
      </c>
      <c r="L18" s="17">
        <v>3.48</v>
      </c>
      <c r="M18" s="18">
        <v>0.69</v>
      </c>
    </row>
    <row r="19" spans="1:13" ht="14.25">
      <c r="A19" s="12" t="s">
        <v>198</v>
      </c>
      <c r="B19" s="25">
        <v>4.85</v>
      </c>
      <c r="C19" s="17">
        <v>200</v>
      </c>
      <c r="D19" s="18" t="s">
        <v>59</v>
      </c>
      <c r="E19" s="18">
        <v>0</v>
      </c>
      <c r="F19" s="18" t="s">
        <v>199</v>
      </c>
      <c r="G19" s="18" t="s">
        <v>200</v>
      </c>
      <c r="H19" s="18" t="s">
        <v>82</v>
      </c>
      <c r="I19" s="18">
        <v>0</v>
      </c>
      <c r="J19" s="18">
        <v>0</v>
      </c>
      <c r="K19" s="18" t="s">
        <v>81</v>
      </c>
      <c r="L19" s="18" t="s">
        <v>201</v>
      </c>
      <c r="M19" s="18" t="s">
        <v>202</v>
      </c>
    </row>
    <row r="20" spans="1:13" ht="14.25">
      <c r="A20" s="12" t="s">
        <v>85</v>
      </c>
      <c r="B20" s="25">
        <v>4</v>
      </c>
      <c r="C20" s="17">
        <v>60</v>
      </c>
      <c r="D20" s="18">
        <v>4.4</v>
      </c>
      <c r="E20" s="18">
        <v>0.8</v>
      </c>
      <c r="F20" s="18">
        <v>21.8</v>
      </c>
      <c r="G20" s="18">
        <v>112.2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13.5">
      <c r="A21" s="19" t="s">
        <v>45</v>
      </c>
      <c r="B21" s="26">
        <f>B15+B16+B17+B18+B19+B20</f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</row>
    <row r="22" spans="1:13" ht="15" customHeight="1">
      <c r="A22" s="4" t="s">
        <v>203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 customHeight="1">
      <c r="A23" s="9" t="s">
        <v>8</v>
      </c>
      <c r="B23" s="24" t="s">
        <v>9</v>
      </c>
      <c r="C23" s="11" t="s">
        <v>10</v>
      </c>
      <c r="D23" s="9" t="s">
        <v>11</v>
      </c>
      <c r="E23" s="9"/>
      <c r="F23" s="9"/>
      <c r="G23" s="9" t="s">
        <v>12</v>
      </c>
      <c r="H23" s="9"/>
      <c r="I23" s="9"/>
      <c r="J23" s="9"/>
      <c r="K23" s="9"/>
      <c r="L23" s="9"/>
      <c r="M23" s="12"/>
    </row>
    <row r="24" spans="1:13" ht="13.5">
      <c r="A24" s="9"/>
      <c r="B24" s="24"/>
      <c r="C24" s="11"/>
      <c r="D24" s="9" t="s">
        <v>13</v>
      </c>
      <c r="E24" s="9" t="s">
        <v>14</v>
      </c>
      <c r="F24" s="9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21</v>
      </c>
      <c r="M24" s="12" t="s">
        <v>22</v>
      </c>
    </row>
    <row r="25" spans="1:13" ht="11.25" customHeight="1">
      <c r="A25" s="13" t="s">
        <v>204</v>
      </c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"/>
    </row>
    <row r="26" spans="1:13" ht="14.25">
      <c r="A26" s="12">
        <f>A9</f>
        <v>0</v>
      </c>
      <c r="B26" s="25">
        <f>22.12-1.68</f>
        <v>20.44</v>
      </c>
      <c r="C26" s="17" t="s">
        <v>88</v>
      </c>
      <c r="D26" s="18">
        <v>21.8</v>
      </c>
      <c r="E26" s="18">
        <v>24.93</v>
      </c>
      <c r="F26" s="18">
        <v>25.17</v>
      </c>
      <c r="G26" s="18">
        <v>291.11</v>
      </c>
      <c r="H26" s="18">
        <v>0</v>
      </c>
      <c r="I26" s="18" t="s">
        <v>165</v>
      </c>
      <c r="J26" s="18">
        <v>0</v>
      </c>
      <c r="K26" s="18" t="s">
        <v>166</v>
      </c>
      <c r="L26" s="18" t="s">
        <v>167</v>
      </c>
      <c r="M26" s="18" t="s">
        <v>168</v>
      </c>
    </row>
    <row r="27" spans="1:13" ht="14.25">
      <c r="A27" s="12" t="s">
        <v>169</v>
      </c>
      <c r="B27" s="25">
        <f>9.79-0.11</f>
        <v>9.68</v>
      </c>
      <c r="C27" s="17">
        <v>15</v>
      </c>
      <c r="D27" s="17" t="s">
        <v>170</v>
      </c>
      <c r="E27" s="17" t="s">
        <v>171</v>
      </c>
      <c r="F27" s="17">
        <v>0</v>
      </c>
      <c r="G27" s="17">
        <v>90</v>
      </c>
      <c r="H27" s="17" t="s">
        <v>147</v>
      </c>
      <c r="I27" s="17" t="s">
        <v>172</v>
      </c>
      <c r="J27" s="17" t="s">
        <v>173</v>
      </c>
      <c r="K27" s="17" t="s">
        <v>114</v>
      </c>
      <c r="L27" s="17">
        <v>220</v>
      </c>
      <c r="M27" s="18" t="s">
        <v>174</v>
      </c>
    </row>
    <row r="28" spans="1:13" ht="14.25">
      <c r="A28" s="12" t="s">
        <v>37</v>
      </c>
      <c r="B28" s="25">
        <v>2.11</v>
      </c>
      <c r="C28" s="17">
        <v>30</v>
      </c>
      <c r="D28" s="17" t="s">
        <v>104</v>
      </c>
      <c r="E28" s="17" t="s">
        <v>33</v>
      </c>
      <c r="F28" s="17" t="s">
        <v>175</v>
      </c>
      <c r="G28" s="17" t="s">
        <v>176</v>
      </c>
      <c r="H28" s="17" t="s">
        <v>74</v>
      </c>
      <c r="I28" s="17">
        <v>0</v>
      </c>
      <c r="J28" s="17">
        <v>0</v>
      </c>
      <c r="K28" s="17" t="s">
        <v>74</v>
      </c>
      <c r="L28" s="17">
        <v>4</v>
      </c>
      <c r="M28" s="18" t="s">
        <v>54</v>
      </c>
    </row>
    <row r="29" spans="1:13" ht="14.25">
      <c r="A29" s="12" t="s">
        <v>144</v>
      </c>
      <c r="B29" s="25">
        <v>2.77</v>
      </c>
      <c r="C29" s="17">
        <v>200</v>
      </c>
      <c r="D29" s="18" t="s">
        <v>145</v>
      </c>
      <c r="E29" s="18">
        <v>0</v>
      </c>
      <c r="F29" s="18" t="s">
        <v>146</v>
      </c>
      <c r="G29" s="18">
        <v>77</v>
      </c>
      <c r="H29" s="18" t="s">
        <v>147</v>
      </c>
      <c r="I29" s="18" t="s">
        <v>148</v>
      </c>
      <c r="J29" s="18" t="s">
        <v>149</v>
      </c>
      <c r="K29" s="18" t="s">
        <v>149</v>
      </c>
      <c r="L29" s="18" t="s">
        <v>150</v>
      </c>
      <c r="M29" s="18" t="s">
        <v>151</v>
      </c>
    </row>
    <row r="30" spans="1:13" ht="14.25">
      <c r="A30" s="19" t="s">
        <v>45</v>
      </c>
      <c r="B30" s="26">
        <f>B26+B27+B28+B29</f>
        <v>35.00000000000001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 customHeight="1">
      <c r="A31" s="13" t="s">
        <v>205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4.25">
      <c r="A32" s="12" t="s">
        <v>178</v>
      </c>
      <c r="B32" s="25">
        <v>7.5</v>
      </c>
      <c r="C32" s="17">
        <v>80</v>
      </c>
      <c r="D32" s="18" t="s">
        <v>66</v>
      </c>
      <c r="E32" s="18" t="s">
        <v>173</v>
      </c>
      <c r="F32" s="18" t="s">
        <v>67</v>
      </c>
      <c r="G32" s="18">
        <v>9</v>
      </c>
      <c r="H32" s="18" t="s">
        <v>179</v>
      </c>
      <c r="I32" s="18" t="s">
        <v>180</v>
      </c>
      <c r="J32" s="18" t="s">
        <v>181</v>
      </c>
      <c r="K32" s="18" t="s">
        <v>182</v>
      </c>
      <c r="L32" s="18" t="s">
        <v>107</v>
      </c>
      <c r="M32" s="18" t="s">
        <v>183</v>
      </c>
    </row>
    <row r="33" spans="1:13" ht="14.25">
      <c r="A33" s="12">
        <f>A16</f>
        <v>0</v>
      </c>
      <c r="B33" s="25">
        <f>2.61+19.39</f>
        <v>22</v>
      </c>
      <c r="C33" s="17" t="s">
        <v>206</v>
      </c>
      <c r="D33" s="17">
        <v>2.5</v>
      </c>
      <c r="E33" s="17">
        <v>2.48</v>
      </c>
      <c r="F33" s="17">
        <v>20.91</v>
      </c>
      <c r="G33" s="17">
        <v>121.95</v>
      </c>
      <c r="H33" s="17" t="s">
        <v>189</v>
      </c>
      <c r="I33" s="17" t="s">
        <v>190</v>
      </c>
      <c r="J33" s="17" t="s">
        <v>191</v>
      </c>
      <c r="K33" s="17" t="s">
        <v>192</v>
      </c>
      <c r="L33" s="17" t="s">
        <v>193</v>
      </c>
      <c r="M33" s="18" t="s">
        <v>194</v>
      </c>
    </row>
    <row r="34" spans="1:13" ht="14.25">
      <c r="A34" s="12" t="s">
        <v>207</v>
      </c>
      <c r="B34" s="25">
        <v>25.04</v>
      </c>
      <c r="C34" s="17" t="s">
        <v>196</v>
      </c>
      <c r="D34" s="17">
        <v>9.29</v>
      </c>
      <c r="E34" s="17">
        <v>1.78</v>
      </c>
      <c r="F34" s="17">
        <v>3.29</v>
      </c>
      <c r="G34" s="17">
        <v>65.76</v>
      </c>
      <c r="H34" s="17">
        <v>0.06</v>
      </c>
      <c r="I34" s="17">
        <v>1.03</v>
      </c>
      <c r="J34" s="17">
        <v>0.04</v>
      </c>
      <c r="K34" s="17">
        <v>0.38</v>
      </c>
      <c r="L34" s="17">
        <v>35.34</v>
      </c>
      <c r="M34" s="18">
        <v>0.1</v>
      </c>
    </row>
    <row r="35" spans="1:13" ht="14.25">
      <c r="A35" s="12" t="s">
        <v>197</v>
      </c>
      <c r="B35" s="25">
        <v>14.61</v>
      </c>
      <c r="C35" s="17">
        <v>200</v>
      </c>
      <c r="D35" s="17">
        <v>6.5</v>
      </c>
      <c r="E35" s="17">
        <v>4.07</v>
      </c>
      <c r="F35" s="17">
        <v>63.77</v>
      </c>
      <c r="G35" s="17">
        <v>266</v>
      </c>
      <c r="H35" s="17">
        <v>0.03</v>
      </c>
      <c r="I35" s="17">
        <v>3.48</v>
      </c>
      <c r="J35" s="17">
        <v>0.04</v>
      </c>
      <c r="K35" s="17">
        <v>0.38</v>
      </c>
      <c r="L35" s="17">
        <v>3.48</v>
      </c>
      <c r="M35" s="18">
        <v>0.69</v>
      </c>
    </row>
    <row r="36" spans="1:13" ht="14.25">
      <c r="A36" s="12" t="s">
        <v>198</v>
      </c>
      <c r="B36" s="25">
        <v>4.85</v>
      </c>
      <c r="C36" s="17">
        <v>200</v>
      </c>
      <c r="D36" s="18" t="s">
        <v>59</v>
      </c>
      <c r="E36" s="18">
        <v>0</v>
      </c>
      <c r="F36" s="18" t="s">
        <v>199</v>
      </c>
      <c r="G36" s="18" t="s">
        <v>200</v>
      </c>
      <c r="H36" s="18" t="s">
        <v>82</v>
      </c>
      <c r="I36" s="18">
        <v>0</v>
      </c>
      <c r="J36" s="18">
        <v>0</v>
      </c>
      <c r="K36" s="18" t="s">
        <v>81</v>
      </c>
      <c r="L36" s="18" t="s">
        <v>201</v>
      </c>
      <c r="M36" s="18" t="s">
        <v>202</v>
      </c>
    </row>
    <row r="37" spans="1:13" ht="14.25">
      <c r="A37" s="12" t="s">
        <v>85</v>
      </c>
      <c r="B37" s="25">
        <v>4</v>
      </c>
      <c r="C37" s="17">
        <v>60</v>
      </c>
      <c r="D37" s="18">
        <v>4.4</v>
      </c>
      <c r="E37" s="18">
        <v>0.8</v>
      </c>
      <c r="F37" s="18">
        <v>21.8</v>
      </c>
      <c r="G37" s="18">
        <v>112.2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3" ht="13.5">
      <c r="A38" s="19" t="s">
        <v>45</v>
      </c>
      <c r="B38" s="26">
        <f>B32+B33+B34+B35+B36+B37</f>
        <v>78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2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5" sqref="A5"/>
    </sheetView>
  </sheetViews>
  <sheetFormatPr defaultColWidth="9.140625" defaultRowHeight="12.75"/>
  <cols>
    <col min="1" max="1" width="48.57421875" style="0" customWidth="1"/>
    <col min="2" max="2" width="9.57421875" style="0" customWidth="1"/>
    <col min="3" max="3" width="8.140625" style="0" customWidth="1"/>
    <col min="4" max="4" width="7.00390625" style="0" customWidth="1"/>
    <col min="5" max="5" width="7.140625" style="0" customWidth="1"/>
    <col min="6" max="6" width="8.7109375" style="0" customWidth="1"/>
    <col min="7" max="7" width="6.421875" style="0" customWidth="1"/>
    <col min="8" max="8" width="5.421875" style="0" customWidth="1"/>
    <col min="9" max="9" width="6.140625" style="0" customWidth="1"/>
    <col min="10" max="11" width="5.00390625" style="0" customWidth="1"/>
    <col min="12" max="12" width="6.421875" style="0" customWidth="1"/>
    <col min="13" max="13" width="4.57421875" style="0" customWidth="1"/>
    <col min="14" max="16384" width="11.421875" style="0" customWidth="1"/>
  </cols>
  <sheetData>
    <row r="1" spans="1:13" ht="15.75">
      <c r="A1" s="30" t="s">
        <v>0</v>
      </c>
      <c r="B1" s="31"/>
      <c r="C1" s="32"/>
      <c r="D1" s="32"/>
      <c r="E1" s="32"/>
      <c r="F1" s="32"/>
      <c r="G1" s="32"/>
      <c r="H1" s="32" t="s">
        <v>1</v>
      </c>
      <c r="I1" s="32"/>
      <c r="J1" s="32"/>
      <c r="K1" s="32"/>
      <c r="L1" s="32"/>
      <c r="M1" s="30"/>
    </row>
    <row r="2" spans="1:13" ht="15.75">
      <c r="A2" s="30" t="s">
        <v>2</v>
      </c>
      <c r="B2" s="31"/>
      <c r="C2" s="32"/>
      <c r="D2" s="32"/>
      <c r="E2" s="32"/>
      <c r="F2" s="32"/>
      <c r="G2" s="32" t="s">
        <v>3</v>
      </c>
      <c r="H2" s="32"/>
      <c r="I2" s="32"/>
      <c r="J2" s="32"/>
      <c r="K2" s="32"/>
      <c r="L2" s="32"/>
      <c r="M2" s="30"/>
    </row>
    <row r="3" spans="1:13" ht="15.75">
      <c r="A3" s="30" t="s">
        <v>4</v>
      </c>
      <c r="B3" s="31"/>
      <c r="C3" s="32"/>
      <c r="D3" s="32"/>
      <c r="E3" s="32" t="s">
        <v>5</v>
      </c>
      <c r="F3" s="32"/>
      <c r="G3" s="32"/>
      <c r="H3" s="32"/>
      <c r="I3" s="32"/>
      <c r="J3" s="30"/>
      <c r="K3" s="30"/>
      <c r="L3" s="30"/>
      <c r="M3" s="30"/>
    </row>
    <row r="4" spans="1:13" ht="16.5">
      <c r="A4" s="33" t="s">
        <v>208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2" ht="14.25">
      <c r="A5" s="34" t="s">
        <v>209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4.25" customHeight="1">
      <c r="A6" s="37" t="s">
        <v>8</v>
      </c>
      <c r="B6" s="38" t="s">
        <v>9</v>
      </c>
      <c r="C6" s="39" t="s">
        <v>10</v>
      </c>
      <c r="D6" s="37" t="s">
        <v>11</v>
      </c>
      <c r="E6" s="37"/>
      <c r="F6" s="37"/>
      <c r="G6" s="37" t="s">
        <v>12</v>
      </c>
      <c r="H6" s="37"/>
      <c r="I6" s="37"/>
      <c r="J6" s="37"/>
      <c r="K6" s="37"/>
      <c r="L6" s="37"/>
      <c r="M6" s="40"/>
    </row>
    <row r="7" spans="1:13" ht="14.25">
      <c r="A7" s="37"/>
      <c r="B7" s="38"/>
      <c r="C7" s="39"/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37" t="s">
        <v>20</v>
      </c>
      <c r="L7" s="37" t="s">
        <v>21</v>
      </c>
      <c r="M7" s="40" t="s">
        <v>22</v>
      </c>
    </row>
    <row r="8" spans="1:13" ht="14.25">
      <c r="A8" s="41" t="s">
        <v>210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0"/>
    </row>
    <row r="9" spans="1:13" ht="14.25">
      <c r="A9" s="40" t="s">
        <v>211</v>
      </c>
      <c r="B9" s="42">
        <v>15.01</v>
      </c>
      <c r="C9" s="43" t="s">
        <v>25</v>
      </c>
      <c r="D9" s="43" t="s">
        <v>212</v>
      </c>
      <c r="E9" s="43" t="s">
        <v>213</v>
      </c>
      <c r="F9" s="43" t="s">
        <v>214</v>
      </c>
      <c r="G9" s="43" t="s">
        <v>215</v>
      </c>
      <c r="H9" s="43" t="s">
        <v>32</v>
      </c>
      <c r="I9" s="43" t="s">
        <v>216</v>
      </c>
      <c r="J9" s="43" t="s">
        <v>32</v>
      </c>
      <c r="K9" s="43" t="s">
        <v>217</v>
      </c>
      <c r="L9" s="43" t="s">
        <v>218</v>
      </c>
      <c r="M9" s="44" t="s">
        <v>219</v>
      </c>
    </row>
    <row r="10" spans="1:13" ht="14.25">
      <c r="A10" s="40" t="s">
        <v>220</v>
      </c>
      <c r="B10" s="42">
        <v>6.13</v>
      </c>
      <c r="C10" s="43">
        <v>200</v>
      </c>
      <c r="D10" s="43" t="s">
        <v>86</v>
      </c>
      <c r="E10" s="43" t="s">
        <v>221</v>
      </c>
      <c r="F10" s="43" t="s">
        <v>222</v>
      </c>
      <c r="G10" s="43" t="s">
        <v>223</v>
      </c>
      <c r="H10" s="43" t="s">
        <v>32</v>
      </c>
      <c r="I10" s="43" t="s">
        <v>224</v>
      </c>
      <c r="J10" s="43" t="s">
        <v>74</v>
      </c>
      <c r="K10" s="43">
        <v>0</v>
      </c>
      <c r="L10" s="43">
        <v>120</v>
      </c>
      <c r="M10" s="44" t="s">
        <v>81</v>
      </c>
    </row>
    <row r="11" spans="1:13" ht="14.25">
      <c r="A11" s="40" t="s">
        <v>37</v>
      </c>
      <c r="B11" s="42">
        <v>2.11</v>
      </c>
      <c r="C11" s="43">
        <v>30</v>
      </c>
      <c r="D11" s="43" t="s">
        <v>104</v>
      </c>
      <c r="E11" s="43" t="s">
        <v>33</v>
      </c>
      <c r="F11" s="43" t="s">
        <v>175</v>
      </c>
      <c r="G11" s="43" t="s">
        <v>176</v>
      </c>
      <c r="H11" s="43" t="s">
        <v>74</v>
      </c>
      <c r="I11" s="43">
        <v>0</v>
      </c>
      <c r="J11" s="43">
        <v>0</v>
      </c>
      <c r="K11" s="43" t="s">
        <v>74</v>
      </c>
      <c r="L11" s="43">
        <v>4</v>
      </c>
      <c r="M11" s="44" t="s">
        <v>54</v>
      </c>
    </row>
    <row r="12" spans="1:13" ht="14.25">
      <c r="A12" s="40" t="s">
        <v>36</v>
      </c>
      <c r="B12" s="42">
        <v>6.75</v>
      </c>
      <c r="C12" s="43">
        <v>10</v>
      </c>
      <c r="D12" s="43">
        <v>0.08</v>
      </c>
      <c r="E12" s="43">
        <v>7.25</v>
      </c>
      <c r="F12" s="43">
        <v>0.13</v>
      </c>
      <c r="G12" s="43">
        <v>66.1</v>
      </c>
      <c r="H12" s="43">
        <v>0.001</v>
      </c>
      <c r="I12" s="43"/>
      <c r="J12" s="43">
        <v>45</v>
      </c>
      <c r="K12" s="43">
        <v>0.1</v>
      </c>
      <c r="L12" s="43">
        <v>2.4</v>
      </c>
      <c r="M12" s="44">
        <v>0.02</v>
      </c>
    </row>
    <row r="13" spans="1:13" ht="14.25">
      <c r="A13" s="45" t="s">
        <v>45</v>
      </c>
      <c r="B13" s="46">
        <f>B9+B10+B11+B12</f>
        <v>30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4.25">
      <c r="A14" s="41" t="s">
        <v>225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ht="14.25">
      <c r="A15" s="40" t="s">
        <v>226</v>
      </c>
      <c r="B15" s="42">
        <v>4.76</v>
      </c>
      <c r="C15" s="43">
        <v>60</v>
      </c>
      <c r="D15" s="44" t="s">
        <v>77</v>
      </c>
      <c r="E15" s="44" t="s">
        <v>227</v>
      </c>
      <c r="F15" s="44" t="s">
        <v>228</v>
      </c>
      <c r="G15" s="44" t="s">
        <v>229</v>
      </c>
      <c r="H15" s="44" t="s">
        <v>147</v>
      </c>
      <c r="I15" s="44" t="s">
        <v>230</v>
      </c>
      <c r="J15" s="44">
        <v>0</v>
      </c>
      <c r="K15" s="44" t="s">
        <v>57</v>
      </c>
      <c r="L15" s="44" t="s">
        <v>231</v>
      </c>
      <c r="M15" s="44" t="s">
        <v>232</v>
      </c>
    </row>
    <row r="16" spans="1:13" ht="14.25">
      <c r="A16" s="40" t="s">
        <v>233</v>
      </c>
      <c r="B16" s="42">
        <v>15.95</v>
      </c>
      <c r="C16" s="43" t="s">
        <v>234</v>
      </c>
      <c r="D16" s="43" t="s">
        <v>104</v>
      </c>
      <c r="E16" s="43" t="s">
        <v>235</v>
      </c>
      <c r="F16" s="43" t="s">
        <v>236</v>
      </c>
      <c r="G16" s="43" t="s">
        <v>237</v>
      </c>
      <c r="H16" s="43" t="s">
        <v>73</v>
      </c>
      <c r="I16" s="43" t="s">
        <v>238</v>
      </c>
      <c r="J16" s="43" t="s">
        <v>217</v>
      </c>
      <c r="K16" s="43" t="s">
        <v>239</v>
      </c>
      <c r="L16" s="43" t="s">
        <v>240</v>
      </c>
      <c r="M16" s="44" t="s">
        <v>241</v>
      </c>
    </row>
    <row r="17" spans="1:13" ht="14.25">
      <c r="A17" s="40" t="s">
        <v>242</v>
      </c>
      <c r="B17" s="42">
        <f>38.42-1.13</f>
        <v>37.29</v>
      </c>
      <c r="C17" s="43">
        <v>200</v>
      </c>
      <c r="D17" s="43">
        <v>27.3</v>
      </c>
      <c r="E17" s="43">
        <v>8.1</v>
      </c>
      <c r="F17" s="43">
        <v>33.2</v>
      </c>
      <c r="G17" s="43">
        <v>314.6</v>
      </c>
      <c r="H17" s="43">
        <v>0.008</v>
      </c>
      <c r="I17" s="43">
        <v>2.36</v>
      </c>
      <c r="J17" s="43">
        <v>147</v>
      </c>
      <c r="K17" s="43"/>
      <c r="L17" s="43">
        <v>20</v>
      </c>
      <c r="M17" s="44">
        <v>2</v>
      </c>
    </row>
    <row r="18" spans="1:13" ht="14.25">
      <c r="A18" s="40" t="s">
        <v>243</v>
      </c>
      <c r="B18" s="42">
        <v>6</v>
      </c>
      <c r="C18" s="43">
        <v>200</v>
      </c>
      <c r="D18" s="44" t="s">
        <v>244</v>
      </c>
      <c r="E18" s="44">
        <v>0</v>
      </c>
      <c r="F18" s="44" t="s">
        <v>245</v>
      </c>
      <c r="G18" s="44" t="s">
        <v>246</v>
      </c>
      <c r="H18" s="44" t="s">
        <v>74</v>
      </c>
      <c r="I18" s="44" t="s">
        <v>75</v>
      </c>
      <c r="J18" s="44" t="s">
        <v>247</v>
      </c>
      <c r="K18" s="44" t="s">
        <v>143</v>
      </c>
      <c r="L18" s="44" t="s">
        <v>248</v>
      </c>
      <c r="M18" s="44" t="s">
        <v>181</v>
      </c>
    </row>
    <row r="19" spans="1:13" ht="14.25">
      <c r="A19" s="40" t="s">
        <v>85</v>
      </c>
      <c r="B19" s="42">
        <v>4</v>
      </c>
      <c r="C19" s="43">
        <v>40</v>
      </c>
      <c r="D19" s="43" t="s">
        <v>249</v>
      </c>
      <c r="E19" s="43" t="s">
        <v>250</v>
      </c>
      <c r="F19" s="43">
        <v>0</v>
      </c>
      <c r="G19" s="43" t="s">
        <v>251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 t="s">
        <v>44</v>
      </c>
    </row>
    <row r="20" spans="1:13" ht="14.25">
      <c r="A20" s="45" t="s">
        <v>45</v>
      </c>
      <c r="B20" s="46">
        <f>B15+B16+B17+B18+B19</f>
        <v>68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0"/>
    </row>
    <row r="21" spans="1:13" ht="16.5">
      <c r="A21" s="33" t="s">
        <v>252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4.25" customHeight="1">
      <c r="A22" s="37" t="s">
        <v>8</v>
      </c>
      <c r="B22" s="38" t="s">
        <v>9</v>
      </c>
      <c r="C22" s="39" t="s">
        <v>10</v>
      </c>
      <c r="D22" s="37" t="s">
        <v>11</v>
      </c>
      <c r="E22" s="37"/>
      <c r="F22" s="37"/>
      <c r="G22" s="37" t="s">
        <v>12</v>
      </c>
      <c r="H22" s="37"/>
      <c r="I22" s="37"/>
      <c r="J22" s="37"/>
      <c r="K22" s="37"/>
      <c r="L22" s="37"/>
      <c r="M22" s="40"/>
    </row>
    <row r="23" spans="1:13" ht="14.25">
      <c r="A23" s="37"/>
      <c r="B23" s="38"/>
      <c r="C23" s="39"/>
      <c r="D23" s="37" t="s">
        <v>13</v>
      </c>
      <c r="E23" s="37" t="s">
        <v>14</v>
      </c>
      <c r="F23" s="37" t="s">
        <v>15</v>
      </c>
      <c r="G23" s="37" t="s">
        <v>16</v>
      </c>
      <c r="H23" s="37" t="s">
        <v>17</v>
      </c>
      <c r="I23" s="37" t="s">
        <v>18</v>
      </c>
      <c r="J23" s="37" t="s">
        <v>19</v>
      </c>
      <c r="K23" s="37" t="s">
        <v>20</v>
      </c>
      <c r="L23" s="37" t="s">
        <v>21</v>
      </c>
      <c r="M23" s="40" t="s">
        <v>22</v>
      </c>
    </row>
    <row r="24" spans="1:13" ht="14.25">
      <c r="A24" s="41" t="s">
        <v>253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0"/>
    </row>
    <row r="25" spans="1:13" ht="14.25">
      <c r="A25" s="40" t="s">
        <v>211</v>
      </c>
      <c r="B25" s="42">
        <f>21.11-0.82</f>
        <v>20.29</v>
      </c>
      <c r="C25" s="43" t="s">
        <v>88</v>
      </c>
      <c r="D25" s="43">
        <v>5.88</v>
      </c>
      <c r="E25" s="43">
        <v>8.41</v>
      </c>
      <c r="F25" s="43">
        <v>38.47</v>
      </c>
      <c r="G25" s="43">
        <v>255.1</v>
      </c>
      <c r="H25" s="43" t="s">
        <v>32</v>
      </c>
      <c r="I25" s="43" t="s">
        <v>216</v>
      </c>
      <c r="J25" s="43" t="s">
        <v>32</v>
      </c>
      <c r="K25" s="43" t="s">
        <v>217</v>
      </c>
      <c r="L25" s="43" t="s">
        <v>218</v>
      </c>
      <c r="M25" s="44" t="s">
        <v>219</v>
      </c>
    </row>
    <row r="26" spans="1:13" ht="14.25">
      <c r="A26" s="40" t="s">
        <v>220</v>
      </c>
      <c r="B26" s="42">
        <v>5.85</v>
      </c>
      <c r="C26" s="43">
        <v>200</v>
      </c>
      <c r="D26" s="43" t="s">
        <v>86</v>
      </c>
      <c r="E26" s="43" t="s">
        <v>221</v>
      </c>
      <c r="F26" s="43" t="s">
        <v>222</v>
      </c>
      <c r="G26" s="43" t="s">
        <v>223</v>
      </c>
      <c r="H26" s="43" t="s">
        <v>32</v>
      </c>
      <c r="I26" s="43" t="s">
        <v>224</v>
      </c>
      <c r="J26" s="43" t="s">
        <v>74</v>
      </c>
      <c r="K26" s="43">
        <v>0</v>
      </c>
      <c r="L26" s="43">
        <v>120</v>
      </c>
      <c r="M26" s="44" t="s">
        <v>81</v>
      </c>
    </row>
    <row r="27" spans="1:13" ht="14.25">
      <c r="A27" s="40" t="s">
        <v>37</v>
      </c>
      <c r="B27" s="42">
        <v>2.11</v>
      </c>
      <c r="C27" s="43">
        <v>30</v>
      </c>
      <c r="D27" s="43" t="s">
        <v>104</v>
      </c>
      <c r="E27" s="43" t="s">
        <v>33</v>
      </c>
      <c r="F27" s="43" t="s">
        <v>175</v>
      </c>
      <c r="G27" s="43" t="s">
        <v>176</v>
      </c>
      <c r="H27" s="43" t="s">
        <v>74</v>
      </c>
      <c r="I27" s="43">
        <v>0</v>
      </c>
      <c r="J27" s="43">
        <v>0</v>
      </c>
      <c r="K27" s="43" t="s">
        <v>74</v>
      </c>
      <c r="L27" s="43">
        <v>4</v>
      </c>
      <c r="M27" s="44" t="s">
        <v>54</v>
      </c>
    </row>
    <row r="28" spans="1:13" ht="14.25">
      <c r="A28" s="40" t="s">
        <v>36</v>
      </c>
      <c r="B28" s="42">
        <v>6.75</v>
      </c>
      <c r="C28" s="43">
        <v>10</v>
      </c>
      <c r="D28" s="43">
        <v>0.08</v>
      </c>
      <c r="E28" s="43">
        <v>7.25</v>
      </c>
      <c r="F28" s="43">
        <v>0.13</v>
      </c>
      <c r="G28" s="43">
        <v>66.1</v>
      </c>
      <c r="H28" s="43">
        <v>0.001</v>
      </c>
      <c r="I28" s="43"/>
      <c r="J28" s="43">
        <v>45</v>
      </c>
      <c r="K28" s="43">
        <v>0.1</v>
      </c>
      <c r="L28" s="43">
        <v>2.4</v>
      </c>
      <c r="M28" s="44">
        <v>0.02</v>
      </c>
    </row>
    <row r="29" spans="1:13" ht="14.25">
      <c r="A29" s="45" t="s">
        <v>45</v>
      </c>
      <c r="B29" s="46">
        <f>B25+B26+B27+B28</f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4.25">
      <c r="A30" s="41" t="s">
        <v>254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ht="14.25">
      <c r="A31" s="40" t="s">
        <v>226</v>
      </c>
      <c r="B31" s="42">
        <v>4.76</v>
      </c>
      <c r="C31" s="43">
        <v>60</v>
      </c>
      <c r="D31" s="44" t="s">
        <v>77</v>
      </c>
      <c r="E31" s="44" t="s">
        <v>227</v>
      </c>
      <c r="F31" s="44" t="s">
        <v>228</v>
      </c>
      <c r="G31" s="44" t="s">
        <v>229</v>
      </c>
      <c r="H31" s="44" t="s">
        <v>147</v>
      </c>
      <c r="I31" s="44" t="s">
        <v>230</v>
      </c>
      <c r="J31" s="44">
        <v>0</v>
      </c>
      <c r="K31" s="44" t="s">
        <v>57</v>
      </c>
      <c r="L31" s="44" t="s">
        <v>231</v>
      </c>
      <c r="M31" s="44" t="s">
        <v>232</v>
      </c>
    </row>
    <row r="32" spans="1:13" ht="14.25">
      <c r="A32" s="40">
        <f aca="true" t="shared" si="0" ref="A32:A33">A16</f>
        <v>0</v>
      </c>
      <c r="B32" s="42">
        <v>18.73</v>
      </c>
      <c r="C32" s="43" t="s">
        <v>206</v>
      </c>
      <c r="D32" s="43">
        <v>1.9</v>
      </c>
      <c r="E32" s="43">
        <v>6.17</v>
      </c>
      <c r="F32" s="43">
        <v>8.11</v>
      </c>
      <c r="G32" s="43">
        <v>99.7</v>
      </c>
      <c r="H32" s="43" t="s">
        <v>73</v>
      </c>
      <c r="I32" s="43" t="s">
        <v>238</v>
      </c>
      <c r="J32" s="43" t="s">
        <v>217</v>
      </c>
      <c r="K32" s="43" t="s">
        <v>239</v>
      </c>
      <c r="L32" s="43" t="s">
        <v>240</v>
      </c>
      <c r="M32" s="44" t="s">
        <v>241</v>
      </c>
    </row>
    <row r="33" spans="1:13" ht="14.25">
      <c r="A33" s="40">
        <f t="shared" si="0"/>
        <v>0</v>
      </c>
      <c r="B33" s="42">
        <f>48.42-3.91</f>
        <v>44.510000000000005</v>
      </c>
      <c r="C33" s="43">
        <v>250</v>
      </c>
      <c r="D33" s="43">
        <v>34</v>
      </c>
      <c r="E33" s="43">
        <v>10.1</v>
      </c>
      <c r="F33" s="43">
        <v>41.5</v>
      </c>
      <c r="G33" s="43">
        <v>393.4</v>
      </c>
      <c r="H33" s="43">
        <v>0.11</v>
      </c>
      <c r="I33" s="43">
        <v>3</v>
      </c>
      <c r="J33" s="43">
        <v>183.8</v>
      </c>
      <c r="K33" s="43"/>
      <c r="L33" s="43">
        <v>23</v>
      </c>
      <c r="M33" s="44">
        <v>2.5</v>
      </c>
    </row>
    <row r="34" spans="1:13" ht="14.25">
      <c r="A34" s="40" t="s">
        <v>243</v>
      </c>
      <c r="B34" s="42">
        <v>6</v>
      </c>
      <c r="C34" s="43">
        <v>200</v>
      </c>
      <c r="D34" s="44" t="s">
        <v>244</v>
      </c>
      <c r="E34" s="44">
        <v>0</v>
      </c>
      <c r="F34" s="44" t="s">
        <v>245</v>
      </c>
      <c r="G34" s="44" t="s">
        <v>246</v>
      </c>
      <c r="H34" s="44" t="s">
        <v>74</v>
      </c>
      <c r="I34" s="44" t="s">
        <v>75</v>
      </c>
      <c r="J34" s="44" t="s">
        <v>247</v>
      </c>
      <c r="K34" s="44" t="s">
        <v>143</v>
      </c>
      <c r="L34" s="44" t="s">
        <v>248</v>
      </c>
      <c r="M34" s="44" t="s">
        <v>181</v>
      </c>
    </row>
    <row r="35" spans="1:13" ht="14.25">
      <c r="A35" s="40" t="s">
        <v>85</v>
      </c>
      <c r="B35" s="42">
        <v>4</v>
      </c>
      <c r="C35" s="43">
        <v>60</v>
      </c>
      <c r="D35" s="43" t="s">
        <v>249</v>
      </c>
      <c r="E35" s="43" t="s">
        <v>250</v>
      </c>
      <c r="F35" s="43">
        <v>0</v>
      </c>
      <c r="G35" s="43" t="s">
        <v>251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 t="s">
        <v>44</v>
      </c>
    </row>
    <row r="36" spans="1:13" ht="14.25">
      <c r="A36" s="45" t="s">
        <v>45</v>
      </c>
      <c r="B36" s="46">
        <f>B31+B32+B33+B34+B35</f>
        <v>78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0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1:M21"/>
    <mergeCell ref="A22:A23"/>
    <mergeCell ref="B22:B23"/>
    <mergeCell ref="C22:C23"/>
    <mergeCell ref="D22:F22"/>
    <mergeCell ref="G22:L22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5" sqref="A5"/>
    </sheetView>
  </sheetViews>
  <sheetFormatPr defaultColWidth="9.140625" defaultRowHeight="12.75"/>
  <cols>
    <col min="1" max="1" width="42.140625" style="0" customWidth="1"/>
    <col min="2" max="2" width="8.57421875" style="0" customWidth="1"/>
    <col min="4" max="5" width="6.28125" style="0" customWidth="1"/>
    <col min="6" max="6" width="7.7109375" style="0" customWidth="1"/>
    <col min="7" max="7" width="7.28125" style="0" customWidth="1"/>
    <col min="8" max="8" width="6.8515625" style="0" customWidth="1"/>
    <col min="9" max="9" width="6.140625" style="0" customWidth="1"/>
    <col min="10" max="10" width="5.8515625" style="0" customWidth="1"/>
    <col min="11" max="11" width="6.57421875" style="0" customWidth="1"/>
    <col min="12" max="12" width="6.00390625" style="0" customWidth="1"/>
    <col min="13" max="13" width="5.57421875" style="0" customWidth="1"/>
    <col min="14" max="16384" width="11.421875" style="0" customWidth="1"/>
  </cols>
  <sheetData>
    <row r="1" spans="1:14" ht="13.5">
      <c r="A1" s="5" t="s">
        <v>0</v>
      </c>
      <c r="B1" s="27"/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5"/>
      <c r="N1" s="8"/>
    </row>
    <row r="2" spans="1:14" ht="13.5">
      <c r="A2" s="5" t="s">
        <v>2</v>
      </c>
      <c r="B2" s="27"/>
      <c r="C2" s="28"/>
      <c r="D2" s="28"/>
      <c r="E2" s="28"/>
      <c r="F2" s="28"/>
      <c r="G2" s="28" t="s">
        <v>3</v>
      </c>
      <c r="H2" s="28"/>
      <c r="I2" s="28"/>
      <c r="J2" s="28"/>
      <c r="K2" s="28"/>
      <c r="L2" s="28"/>
      <c r="M2" s="5"/>
      <c r="N2" s="8"/>
    </row>
    <row r="3" spans="1:14" ht="14.25" customHeight="1">
      <c r="A3" s="5" t="s">
        <v>4</v>
      </c>
      <c r="B3" s="27"/>
      <c r="C3" s="28"/>
      <c r="D3" s="28"/>
      <c r="E3" s="28" t="s">
        <v>5</v>
      </c>
      <c r="F3" s="28"/>
      <c r="G3" s="28"/>
      <c r="H3" s="28"/>
      <c r="I3" s="28"/>
      <c r="J3" s="5"/>
      <c r="K3" s="5"/>
      <c r="L3" s="5"/>
      <c r="M3" s="5"/>
      <c r="N3" s="8"/>
    </row>
    <row r="4" spans="1:14" ht="15" customHeight="1">
      <c r="A4" s="47" t="s">
        <v>255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8"/>
    </row>
    <row r="5" spans="1:14" ht="14.25">
      <c r="A5" s="5" t="s">
        <v>256</v>
      </c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</row>
    <row r="6" spans="1:14" ht="11.25" customHeight="1">
      <c r="A6" s="9" t="s">
        <v>8</v>
      </c>
      <c r="B6" s="24" t="s">
        <v>9</v>
      </c>
      <c r="C6" s="9" t="s">
        <v>10</v>
      </c>
      <c r="D6" s="9" t="s">
        <v>11</v>
      </c>
      <c r="E6" s="9"/>
      <c r="F6" s="9"/>
      <c r="G6" s="9" t="s">
        <v>12</v>
      </c>
      <c r="H6" s="9"/>
      <c r="I6" s="9"/>
      <c r="J6" s="9"/>
      <c r="K6" s="9"/>
      <c r="L6" s="9"/>
      <c r="M6" s="12"/>
      <c r="N6" s="8"/>
    </row>
    <row r="7" spans="1:14" ht="14.25">
      <c r="A7" s="9"/>
      <c r="B7" s="24"/>
      <c r="C7" s="9"/>
      <c r="D7" s="9" t="s">
        <v>13</v>
      </c>
      <c r="E7" s="9" t="s">
        <v>14</v>
      </c>
      <c r="F7" s="48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2" t="s">
        <v>22</v>
      </c>
      <c r="N7" s="8"/>
    </row>
    <row r="8" spans="1:14" ht="13.5">
      <c r="A8" s="49" t="s">
        <v>257</v>
      </c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  <c r="M8" s="12"/>
      <c r="N8" s="8"/>
    </row>
    <row r="9" spans="1:14" ht="14.25">
      <c r="A9" s="12" t="s">
        <v>258</v>
      </c>
      <c r="B9" s="25">
        <v>15.44</v>
      </c>
      <c r="C9" s="17" t="s">
        <v>25</v>
      </c>
      <c r="D9" s="17" t="s">
        <v>259</v>
      </c>
      <c r="E9" s="17" t="s">
        <v>213</v>
      </c>
      <c r="F9" s="17" t="s">
        <v>260</v>
      </c>
      <c r="G9" s="17" t="s">
        <v>261</v>
      </c>
      <c r="H9" s="17" t="s">
        <v>174</v>
      </c>
      <c r="I9" s="17" t="s">
        <v>44</v>
      </c>
      <c r="J9" s="17" t="s">
        <v>262</v>
      </c>
      <c r="K9" s="17" t="s">
        <v>263</v>
      </c>
      <c r="L9" s="17" t="s">
        <v>264</v>
      </c>
      <c r="M9" s="18" t="s">
        <v>265</v>
      </c>
      <c r="N9" s="8"/>
    </row>
    <row r="10" spans="1:14" ht="14.25">
      <c r="A10" s="12" t="s">
        <v>144</v>
      </c>
      <c r="B10" s="25">
        <v>2.77</v>
      </c>
      <c r="C10" s="17">
        <v>200</v>
      </c>
      <c r="D10" s="18" t="s">
        <v>145</v>
      </c>
      <c r="E10" s="18">
        <v>0</v>
      </c>
      <c r="F10" s="18" t="s">
        <v>146</v>
      </c>
      <c r="G10" s="18">
        <v>77</v>
      </c>
      <c r="H10" s="18" t="s">
        <v>147</v>
      </c>
      <c r="I10" s="18" t="s">
        <v>148</v>
      </c>
      <c r="J10" s="18" t="s">
        <v>149</v>
      </c>
      <c r="K10" s="18" t="s">
        <v>149</v>
      </c>
      <c r="L10" s="18" t="s">
        <v>150</v>
      </c>
      <c r="M10" s="18" t="s">
        <v>151</v>
      </c>
      <c r="N10" s="8"/>
    </row>
    <row r="11" spans="1:14" ht="14.25">
      <c r="A11" s="12" t="s">
        <v>169</v>
      </c>
      <c r="B11" s="25">
        <f>9.79-0.11</f>
        <v>9.68</v>
      </c>
      <c r="C11" s="17">
        <v>15</v>
      </c>
      <c r="D11" s="17" t="s">
        <v>170</v>
      </c>
      <c r="E11" s="17" t="s">
        <v>171</v>
      </c>
      <c r="F11" s="17">
        <v>0</v>
      </c>
      <c r="G11" s="17">
        <v>90</v>
      </c>
      <c r="H11" s="17" t="s">
        <v>147</v>
      </c>
      <c r="I11" s="17" t="s">
        <v>172</v>
      </c>
      <c r="J11" s="17" t="s">
        <v>173</v>
      </c>
      <c r="K11" s="17" t="s">
        <v>114</v>
      </c>
      <c r="L11" s="17">
        <v>220</v>
      </c>
      <c r="M11" s="18" t="s">
        <v>174</v>
      </c>
      <c r="N11" s="8"/>
    </row>
    <row r="12" spans="1:14" ht="14.25">
      <c r="A12" s="12" t="s">
        <v>37</v>
      </c>
      <c r="B12" s="25">
        <v>2.11</v>
      </c>
      <c r="C12" s="17">
        <v>30</v>
      </c>
      <c r="D12" s="17" t="s">
        <v>38</v>
      </c>
      <c r="E12" s="17" t="s">
        <v>39</v>
      </c>
      <c r="F12" s="17" t="s">
        <v>40</v>
      </c>
      <c r="G12" s="17" t="s">
        <v>41</v>
      </c>
      <c r="H12" s="17" t="s">
        <v>32</v>
      </c>
      <c r="I12" s="17">
        <v>0</v>
      </c>
      <c r="J12" s="17">
        <v>0</v>
      </c>
      <c r="K12" s="17" t="s">
        <v>32</v>
      </c>
      <c r="L12" s="17">
        <v>8</v>
      </c>
      <c r="M12" s="18" t="s">
        <v>42</v>
      </c>
      <c r="N12" s="8"/>
    </row>
    <row r="13" spans="1:14" ht="14.25">
      <c r="A13" s="19" t="s">
        <v>45</v>
      </c>
      <c r="B13" s="26">
        <f>B9+B10+B11+B12</f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8"/>
    </row>
    <row r="14" spans="1:14" ht="14.25">
      <c r="A14" s="13" t="s">
        <v>266</v>
      </c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8"/>
    </row>
    <row r="15" spans="1:14" ht="14.25">
      <c r="A15" s="12" t="s">
        <v>267</v>
      </c>
      <c r="B15" s="25">
        <v>5.5</v>
      </c>
      <c r="C15" s="17">
        <v>60</v>
      </c>
      <c r="D15" s="18" t="s">
        <v>268</v>
      </c>
      <c r="E15" s="18" t="s">
        <v>269</v>
      </c>
      <c r="F15" s="18" t="s">
        <v>270</v>
      </c>
      <c r="G15" s="18" t="s">
        <v>271</v>
      </c>
      <c r="H15" s="18" t="s">
        <v>74</v>
      </c>
      <c r="I15" s="18" t="s">
        <v>272</v>
      </c>
      <c r="J15" s="18" t="s">
        <v>114</v>
      </c>
      <c r="K15" s="18" t="s">
        <v>273</v>
      </c>
      <c r="L15" s="18" t="s">
        <v>274</v>
      </c>
      <c r="M15" s="18" t="s">
        <v>39</v>
      </c>
      <c r="N15" s="8"/>
    </row>
    <row r="16" spans="1:14" ht="14.25">
      <c r="A16" s="12" t="s">
        <v>275</v>
      </c>
      <c r="B16" s="25">
        <v>20.87</v>
      </c>
      <c r="C16" s="17" t="s">
        <v>234</v>
      </c>
      <c r="D16" s="17" t="s">
        <v>276</v>
      </c>
      <c r="E16" s="17" t="s">
        <v>277</v>
      </c>
      <c r="F16" s="17" t="s">
        <v>278</v>
      </c>
      <c r="G16" s="17" t="s">
        <v>279</v>
      </c>
      <c r="H16" s="17" t="s">
        <v>280</v>
      </c>
      <c r="I16" s="17" t="s">
        <v>281</v>
      </c>
      <c r="J16" s="17" t="s">
        <v>282</v>
      </c>
      <c r="K16" s="17" t="s">
        <v>283</v>
      </c>
      <c r="L16" s="17" t="s">
        <v>284</v>
      </c>
      <c r="M16" s="18" t="s">
        <v>285</v>
      </c>
      <c r="N16" s="8"/>
    </row>
    <row r="17" spans="1:14" ht="14.25">
      <c r="A17" s="12" t="s">
        <v>286</v>
      </c>
      <c r="B17" s="25">
        <f>10.05-0.5</f>
        <v>9.55</v>
      </c>
      <c r="C17" s="17">
        <v>150</v>
      </c>
      <c r="D17" s="18">
        <v>5.33</v>
      </c>
      <c r="E17" s="18">
        <v>4.35</v>
      </c>
      <c r="F17" s="18">
        <v>19.95</v>
      </c>
      <c r="G17" s="18">
        <v>140.5</v>
      </c>
      <c r="H17" s="18">
        <v>0.08</v>
      </c>
      <c r="I17" s="18" t="s">
        <v>44</v>
      </c>
      <c r="J17" s="18">
        <v>0.053</v>
      </c>
      <c r="K17" s="18">
        <v>0.55</v>
      </c>
      <c r="L17" s="18">
        <v>14.49</v>
      </c>
      <c r="M17" s="18">
        <v>4.65</v>
      </c>
      <c r="N17" s="8"/>
    </row>
    <row r="18" spans="1:14" ht="14.25">
      <c r="A18" s="12" t="s">
        <v>287</v>
      </c>
      <c r="B18" s="25">
        <v>23.23</v>
      </c>
      <c r="C18" s="17" t="s">
        <v>288</v>
      </c>
      <c r="D18" s="17">
        <v>7.3</v>
      </c>
      <c r="E18" s="17">
        <v>9.6</v>
      </c>
      <c r="F18" s="17">
        <v>5.4</v>
      </c>
      <c r="G18" s="17">
        <v>139</v>
      </c>
      <c r="H18" s="17"/>
      <c r="I18" s="17">
        <v>1.01</v>
      </c>
      <c r="J18" s="17"/>
      <c r="K18" s="17"/>
      <c r="L18" s="17"/>
      <c r="M18" s="18">
        <v>1.12</v>
      </c>
      <c r="N18" s="8"/>
    </row>
    <row r="19" spans="1:14" ht="14.25">
      <c r="A19" s="12" t="s">
        <v>198</v>
      </c>
      <c r="B19" s="25">
        <v>4.85</v>
      </c>
      <c r="C19" s="17">
        <v>200</v>
      </c>
      <c r="D19" s="18" t="s">
        <v>33</v>
      </c>
      <c r="E19" s="18" t="s">
        <v>33</v>
      </c>
      <c r="F19" s="18" t="s">
        <v>289</v>
      </c>
      <c r="G19" s="18" t="s">
        <v>290</v>
      </c>
      <c r="H19" s="18" t="s">
        <v>147</v>
      </c>
      <c r="I19" s="18" t="s">
        <v>291</v>
      </c>
      <c r="J19" s="18">
        <v>0</v>
      </c>
      <c r="K19" s="18" t="s">
        <v>33</v>
      </c>
      <c r="L19" s="18">
        <v>4</v>
      </c>
      <c r="M19" s="18" t="s">
        <v>165</v>
      </c>
      <c r="N19" s="8"/>
    </row>
    <row r="20" spans="1:14" ht="14.25">
      <c r="A20" s="12" t="s">
        <v>85</v>
      </c>
      <c r="B20" s="25">
        <v>4</v>
      </c>
      <c r="C20" s="17">
        <v>60</v>
      </c>
      <c r="D20" s="17" t="s">
        <v>292</v>
      </c>
      <c r="E20" s="17" t="s">
        <v>293</v>
      </c>
      <c r="F20" s="17" t="s">
        <v>294</v>
      </c>
      <c r="G20" s="17" t="s">
        <v>295</v>
      </c>
      <c r="H20" s="17" t="s">
        <v>262</v>
      </c>
      <c r="I20" s="17" t="s">
        <v>44</v>
      </c>
      <c r="J20" s="17" t="s">
        <v>44</v>
      </c>
      <c r="K20" s="17" t="s">
        <v>296</v>
      </c>
      <c r="L20" s="17" t="s">
        <v>297</v>
      </c>
      <c r="M20" s="18" t="s">
        <v>244</v>
      </c>
      <c r="N20" s="8"/>
    </row>
    <row r="21" spans="1:14" ht="13.5">
      <c r="A21" s="19" t="s">
        <v>45</v>
      </c>
      <c r="B21" s="26">
        <f>B15+B16+B17+B18+B19+B20</f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  <c r="N21" s="8"/>
    </row>
    <row r="22" spans="1:14" ht="13.5">
      <c r="A22" s="47" t="s">
        <v>298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</row>
    <row r="23" spans="1:14" ht="10.5" customHeight="1">
      <c r="A23" s="9" t="s">
        <v>8</v>
      </c>
      <c r="B23" s="24" t="s">
        <v>9</v>
      </c>
      <c r="C23" s="9" t="s">
        <v>10</v>
      </c>
      <c r="D23" s="9" t="s">
        <v>11</v>
      </c>
      <c r="E23" s="9"/>
      <c r="F23" s="9"/>
      <c r="G23" s="9" t="s">
        <v>12</v>
      </c>
      <c r="H23" s="9"/>
      <c r="I23" s="9"/>
      <c r="J23" s="9"/>
      <c r="K23" s="9"/>
      <c r="L23" s="9"/>
      <c r="M23" s="12"/>
      <c r="N23" s="8"/>
    </row>
    <row r="24" spans="1:14" ht="11.25" customHeight="1">
      <c r="A24" s="9"/>
      <c r="B24" s="24"/>
      <c r="C24" s="9"/>
      <c r="D24" s="9" t="s">
        <v>13</v>
      </c>
      <c r="E24" s="9" t="s">
        <v>14</v>
      </c>
      <c r="F24" s="48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21</v>
      </c>
      <c r="M24" s="12" t="s">
        <v>22</v>
      </c>
      <c r="N24" s="8"/>
    </row>
    <row r="25" spans="1:14" ht="12" customHeight="1">
      <c r="A25" s="13" t="s">
        <v>299</v>
      </c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"/>
      <c r="N25" s="8"/>
    </row>
    <row r="26" spans="1:14" ht="14.25">
      <c r="A26" s="12">
        <f>A9</f>
        <v>0</v>
      </c>
      <c r="B26" s="25">
        <v>20.44</v>
      </c>
      <c r="C26" s="17" t="s">
        <v>25</v>
      </c>
      <c r="D26" s="17" t="s">
        <v>259</v>
      </c>
      <c r="E26" s="17" t="s">
        <v>213</v>
      </c>
      <c r="F26" s="17" t="s">
        <v>260</v>
      </c>
      <c r="G26" s="17" t="s">
        <v>261</v>
      </c>
      <c r="H26" s="17" t="s">
        <v>174</v>
      </c>
      <c r="I26" s="17" t="s">
        <v>44</v>
      </c>
      <c r="J26" s="17" t="s">
        <v>262</v>
      </c>
      <c r="K26" s="17" t="s">
        <v>263</v>
      </c>
      <c r="L26" s="17" t="s">
        <v>264</v>
      </c>
      <c r="M26" s="18" t="s">
        <v>265</v>
      </c>
      <c r="N26" s="8"/>
    </row>
    <row r="27" spans="1:14" ht="14.25">
      <c r="A27" s="12" t="s">
        <v>144</v>
      </c>
      <c r="B27" s="25">
        <v>2.77</v>
      </c>
      <c r="C27" s="17">
        <v>200</v>
      </c>
      <c r="D27" s="18" t="s">
        <v>145</v>
      </c>
      <c r="E27" s="18">
        <v>0</v>
      </c>
      <c r="F27" s="18" t="s">
        <v>146</v>
      </c>
      <c r="G27" s="18">
        <v>77</v>
      </c>
      <c r="H27" s="18" t="s">
        <v>147</v>
      </c>
      <c r="I27" s="18" t="s">
        <v>148</v>
      </c>
      <c r="J27" s="18" t="s">
        <v>149</v>
      </c>
      <c r="K27" s="18" t="s">
        <v>149</v>
      </c>
      <c r="L27" s="18" t="s">
        <v>150</v>
      </c>
      <c r="M27" s="18" t="s">
        <v>151</v>
      </c>
      <c r="N27" s="8"/>
    </row>
    <row r="28" spans="1:14" ht="14.25">
      <c r="A28" s="12" t="s">
        <v>169</v>
      </c>
      <c r="B28" s="25">
        <v>9.79</v>
      </c>
      <c r="C28" s="17">
        <v>15</v>
      </c>
      <c r="D28" s="17" t="s">
        <v>170</v>
      </c>
      <c r="E28" s="17" t="s">
        <v>171</v>
      </c>
      <c r="F28" s="17">
        <v>0</v>
      </c>
      <c r="G28" s="17">
        <v>90</v>
      </c>
      <c r="H28" s="17" t="s">
        <v>147</v>
      </c>
      <c r="I28" s="17" t="s">
        <v>172</v>
      </c>
      <c r="J28" s="17" t="s">
        <v>173</v>
      </c>
      <c r="K28" s="17" t="s">
        <v>114</v>
      </c>
      <c r="L28" s="17">
        <v>220</v>
      </c>
      <c r="M28" s="18" t="s">
        <v>174</v>
      </c>
      <c r="N28" s="8"/>
    </row>
    <row r="29" spans="1:14" ht="14.25">
      <c r="A29" s="12" t="s">
        <v>37</v>
      </c>
      <c r="B29" s="25">
        <v>2</v>
      </c>
      <c r="C29" s="17">
        <v>30</v>
      </c>
      <c r="D29" s="17" t="s">
        <v>38</v>
      </c>
      <c r="E29" s="17" t="s">
        <v>39</v>
      </c>
      <c r="F29" s="17" t="s">
        <v>40</v>
      </c>
      <c r="G29" s="17" t="s">
        <v>41</v>
      </c>
      <c r="H29" s="17" t="s">
        <v>32</v>
      </c>
      <c r="I29" s="17">
        <v>0</v>
      </c>
      <c r="J29" s="17">
        <v>0</v>
      </c>
      <c r="K29" s="17" t="s">
        <v>32</v>
      </c>
      <c r="L29" s="17">
        <v>8</v>
      </c>
      <c r="M29" s="18" t="s">
        <v>42</v>
      </c>
      <c r="N29" s="8"/>
    </row>
    <row r="30" spans="1:14" ht="15" customHeight="1">
      <c r="A30" s="19" t="s">
        <v>45</v>
      </c>
      <c r="B30" s="26">
        <f>B26+B27+B28+B29</f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8"/>
    </row>
    <row r="31" spans="1:14" ht="12" customHeight="1">
      <c r="A31" s="13" t="s">
        <v>177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8"/>
    </row>
    <row r="32" spans="1:14" ht="14.25">
      <c r="A32" s="12">
        <f aca="true" t="shared" si="0" ref="A32:A36">A15</f>
        <v>0</v>
      </c>
      <c r="B32" s="25">
        <v>5.5</v>
      </c>
      <c r="C32" s="17">
        <v>60</v>
      </c>
      <c r="D32" s="18" t="s">
        <v>268</v>
      </c>
      <c r="E32" s="18" t="s">
        <v>269</v>
      </c>
      <c r="F32" s="18" t="s">
        <v>270</v>
      </c>
      <c r="G32" s="18" t="s">
        <v>271</v>
      </c>
      <c r="H32" s="18" t="s">
        <v>74</v>
      </c>
      <c r="I32" s="18" t="s">
        <v>272</v>
      </c>
      <c r="J32" s="18" t="s">
        <v>114</v>
      </c>
      <c r="K32" s="18" t="s">
        <v>273</v>
      </c>
      <c r="L32" s="18" t="s">
        <v>274</v>
      </c>
      <c r="M32" s="18" t="s">
        <v>39</v>
      </c>
      <c r="N32" s="8"/>
    </row>
    <row r="33" spans="1:14" ht="14.25">
      <c r="A33" s="12">
        <f t="shared" si="0"/>
        <v>0</v>
      </c>
      <c r="B33" s="25">
        <f>28.52-1.5</f>
        <v>27.02</v>
      </c>
      <c r="C33" s="17" t="s">
        <v>300</v>
      </c>
      <c r="D33" s="17" t="s">
        <v>276</v>
      </c>
      <c r="E33" s="17" t="s">
        <v>277</v>
      </c>
      <c r="F33" s="17" t="s">
        <v>278</v>
      </c>
      <c r="G33" s="17" t="s">
        <v>279</v>
      </c>
      <c r="H33" s="17" t="s">
        <v>280</v>
      </c>
      <c r="I33" s="17" t="s">
        <v>281</v>
      </c>
      <c r="J33" s="17" t="s">
        <v>282</v>
      </c>
      <c r="K33" s="17" t="s">
        <v>283</v>
      </c>
      <c r="L33" s="17" t="s">
        <v>284</v>
      </c>
      <c r="M33" s="18" t="s">
        <v>285</v>
      </c>
      <c r="N33" s="8"/>
    </row>
    <row r="34" spans="1:14" ht="14.25">
      <c r="A34" s="12">
        <f t="shared" si="0"/>
        <v>0</v>
      </c>
      <c r="B34" s="25">
        <v>13.4</v>
      </c>
      <c r="C34" s="17">
        <v>200</v>
      </c>
      <c r="D34" s="18">
        <v>5.33</v>
      </c>
      <c r="E34" s="18">
        <v>4.35</v>
      </c>
      <c r="F34" s="18">
        <v>19.95</v>
      </c>
      <c r="G34" s="18">
        <v>140.5</v>
      </c>
      <c r="H34" s="18">
        <v>0.08</v>
      </c>
      <c r="I34" s="18" t="s">
        <v>44</v>
      </c>
      <c r="J34" s="18">
        <v>0.053</v>
      </c>
      <c r="K34" s="18">
        <v>0.55</v>
      </c>
      <c r="L34" s="18">
        <v>14.49</v>
      </c>
      <c r="M34" s="18">
        <v>4.65</v>
      </c>
      <c r="N34" s="8"/>
    </row>
    <row r="35" spans="1:14" ht="14.25">
      <c r="A35" s="12">
        <f t="shared" si="0"/>
        <v>0</v>
      </c>
      <c r="B35" s="25">
        <f aca="true" t="shared" si="1" ref="B35:B36">B18</f>
        <v>23.23</v>
      </c>
      <c r="C35" s="17" t="s">
        <v>196</v>
      </c>
      <c r="D35" s="17">
        <v>7.3</v>
      </c>
      <c r="E35" s="17">
        <v>9.6</v>
      </c>
      <c r="F35" s="17">
        <v>5.4</v>
      </c>
      <c r="G35" s="17">
        <v>139</v>
      </c>
      <c r="H35" s="17"/>
      <c r="I35" s="17">
        <v>1.01</v>
      </c>
      <c r="J35" s="17"/>
      <c r="K35" s="17"/>
      <c r="L35" s="17"/>
      <c r="M35" s="18">
        <v>1.12</v>
      </c>
      <c r="N35" s="8"/>
    </row>
    <row r="36" spans="1:14" ht="14.25">
      <c r="A36" s="12">
        <f t="shared" si="0"/>
        <v>0</v>
      </c>
      <c r="B36" s="25">
        <f t="shared" si="1"/>
        <v>4.85</v>
      </c>
      <c r="C36" s="17">
        <v>200</v>
      </c>
      <c r="D36" s="18" t="s">
        <v>33</v>
      </c>
      <c r="E36" s="18" t="s">
        <v>33</v>
      </c>
      <c r="F36" s="18" t="s">
        <v>289</v>
      </c>
      <c r="G36" s="18" t="s">
        <v>290</v>
      </c>
      <c r="H36" s="18" t="s">
        <v>147</v>
      </c>
      <c r="I36" s="18" t="s">
        <v>291</v>
      </c>
      <c r="J36" s="18">
        <v>0</v>
      </c>
      <c r="K36" s="18" t="s">
        <v>33</v>
      </c>
      <c r="L36" s="18">
        <v>4</v>
      </c>
      <c r="M36" s="18" t="s">
        <v>165</v>
      </c>
      <c r="N36" s="8"/>
    </row>
    <row r="37" spans="1:14" ht="14.25">
      <c r="A37" s="12" t="s">
        <v>85</v>
      </c>
      <c r="B37" s="25">
        <v>4</v>
      </c>
      <c r="C37" s="17">
        <v>60</v>
      </c>
      <c r="D37" s="17" t="s">
        <v>292</v>
      </c>
      <c r="E37" s="17" t="s">
        <v>293</v>
      </c>
      <c r="F37" s="17" t="s">
        <v>294</v>
      </c>
      <c r="G37" s="17" t="s">
        <v>295</v>
      </c>
      <c r="H37" s="17" t="s">
        <v>262</v>
      </c>
      <c r="I37" s="17" t="s">
        <v>44</v>
      </c>
      <c r="J37" s="17" t="s">
        <v>44</v>
      </c>
      <c r="K37" s="17" t="s">
        <v>296</v>
      </c>
      <c r="L37" s="17" t="s">
        <v>297</v>
      </c>
      <c r="M37" s="18" t="s">
        <v>244</v>
      </c>
      <c r="N37" s="8"/>
    </row>
    <row r="38" spans="1:14" ht="13.5">
      <c r="A38" s="19" t="s">
        <v>45</v>
      </c>
      <c r="B38" s="26">
        <f>B32+B33+B34+B35+B36+B37</f>
        <v>77.99999999999999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2"/>
      <c r="N38" s="8"/>
    </row>
    <row r="39" spans="1:1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5" sqref="A5"/>
    </sheetView>
  </sheetViews>
  <sheetFormatPr defaultColWidth="9.140625" defaultRowHeight="12.75"/>
  <cols>
    <col min="1" max="1" width="48.00390625" style="0" customWidth="1"/>
    <col min="2" max="2" width="9.28125" style="0" customWidth="1"/>
    <col min="3" max="3" width="8.00390625" style="0" customWidth="1"/>
    <col min="4" max="4" width="7.140625" style="0" customWidth="1"/>
    <col min="5" max="5" width="6.28125" style="0" customWidth="1"/>
    <col min="6" max="6" width="8.8515625" style="0" customWidth="1"/>
    <col min="7" max="7" width="6.8515625" style="0" customWidth="1"/>
    <col min="8" max="8" width="5.421875" style="0" customWidth="1"/>
    <col min="9" max="9" width="5.7109375" style="0" customWidth="1"/>
    <col min="10" max="10" width="5.421875" style="0" customWidth="1"/>
    <col min="11" max="11" width="4.7109375" style="0" customWidth="1"/>
    <col min="12" max="12" width="7.57421875" style="0" customWidth="1"/>
    <col min="13" max="13" width="4.8515625" style="0" customWidth="1"/>
    <col min="14" max="16384" width="11.421875" style="0" customWidth="1"/>
  </cols>
  <sheetData>
    <row r="1" spans="1:13" ht="15.75">
      <c r="A1" s="30" t="s">
        <v>0</v>
      </c>
      <c r="B1" s="31"/>
      <c r="C1" s="32"/>
      <c r="D1" s="32"/>
      <c r="E1" s="32"/>
      <c r="F1" s="32"/>
      <c r="G1" s="32"/>
      <c r="H1" s="32" t="s">
        <v>1</v>
      </c>
      <c r="I1" s="32"/>
      <c r="J1" s="32"/>
      <c r="K1" s="32"/>
      <c r="L1" s="32"/>
      <c r="M1" s="30"/>
    </row>
    <row r="2" spans="1:13" ht="15.75">
      <c r="A2" s="30" t="s">
        <v>2</v>
      </c>
      <c r="B2" s="31"/>
      <c r="C2" s="32"/>
      <c r="D2" s="32"/>
      <c r="E2" s="32"/>
      <c r="F2" s="32"/>
      <c r="G2" s="32" t="s">
        <v>3</v>
      </c>
      <c r="H2" s="32"/>
      <c r="I2" s="32"/>
      <c r="J2" s="32"/>
      <c r="K2" s="32"/>
      <c r="L2" s="32"/>
      <c r="M2" s="30"/>
    </row>
    <row r="3" spans="1:13" ht="15.75">
      <c r="A3" s="30" t="s">
        <v>4</v>
      </c>
      <c r="B3" s="31"/>
      <c r="C3" s="32"/>
      <c r="D3" s="32"/>
      <c r="E3" s="32" t="s">
        <v>5</v>
      </c>
      <c r="F3" s="32"/>
      <c r="G3" s="32"/>
      <c r="H3" s="32"/>
      <c r="I3" s="32"/>
      <c r="J3" s="30"/>
      <c r="K3" s="30"/>
      <c r="L3" s="30"/>
      <c r="M3" s="30"/>
    </row>
    <row r="4" spans="1:13" ht="16.5">
      <c r="A4" s="50" t="s">
        <v>301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2" ht="14.25">
      <c r="A5" s="34" t="s">
        <v>302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4.25" customHeight="1">
      <c r="A6" s="37" t="s">
        <v>8</v>
      </c>
      <c r="B6" s="38" t="s">
        <v>9</v>
      </c>
      <c r="C6" s="39" t="s">
        <v>10</v>
      </c>
      <c r="D6" s="37" t="s">
        <v>11</v>
      </c>
      <c r="E6" s="37"/>
      <c r="F6" s="37"/>
      <c r="G6" s="37" t="s">
        <v>12</v>
      </c>
      <c r="H6" s="37"/>
      <c r="I6" s="37"/>
      <c r="J6" s="37"/>
      <c r="K6" s="37"/>
      <c r="L6" s="37"/>
      <c r="M6" s="40"/>
    </row>
    <row r="7" spans="1:13" ht="14.25">
      <c r="A7" s="37"/>
      <c r="B7" s="38"/>
      <c r="C7" s="39"/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37" t="s">
        <v>20</v>
      </c>
      <c r="L7" s="37" t="s">
        <v>21</v>
      </c>
      <c r="M7" s="40" t="s">
        <v>22</v>
      </c>
    </row>
    <row r="8" spans="1:13" ht="14.25">
      <c r="A8" s="41" t="s">
        <v>303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0"/>
    </row>
    <row r="9" spans="1:13" ht="14.25">
      <c r="A9" s="40" t="s">
        <v>304</v>
      </c>
      <c r="B9" s="42">
        <f>15.49-0.11</f>
        <v>15.38</v>
      </c>
      <c r="C9" s="43" t="s">
        <v>25</v>
      </c>
      <c r="D9" s="37" t="s">
        <v>305</v>
      </c>
      <c r="E9" s="37" t="s">
        <v>306</v>
      </c>
      <c r="F9" s="37" t="s">
        <v>307</v>
      </c>
      <c r="G9" s="37" t="s">
        <v>308</v>
      </c>
      <c r="H9" s="37" t="s">
        <v>247</v>
      </c>
      <c r="I9" s="37" t="s">
        <v>309</v>
      </c>
      <c r="J9" s="37" t="s">
        <v>262</v>
      </c>
      <c r="K9" s="37" t="s">
        <v>191</v>
      </c>
      <c r="L9" s="37" t="s">
        <v>310</v>
      </c>
      <c r="M9" s="37" t="s">
        <v>311</v>
      </c>
    </row>
    <row r="10" spans="1:13" ht="14.25">
      <c r="A10" s="40" t="s">
        <v>312</v>
      </c>
      <c r="B10" s="42">
        <v>12.51</v>
      </c>
      <c r="C10" s="43">
        <v>200</v>
      </c>
      <c r="D10" s="37" t="s">
        <v>313</v>
      </c>
      <c r="E10" s="37" t="s">
        <v>314</v>
      </c>
      <c r="F10" s="37" t="s">
        <v>315</v>
      </c>
      <c r="G10" s="37">
        <v>143</v>
      </c>
      <c r="H10" s="37" t="s">
        <v>32</v>
      </c>
      <c r="I10" s="37" t="s">
        <v>224</v>
      </c>
      <c r="J10" s="37" t="s">
        <v>74</v>
      </c>
      <c r="K10" s="37" t="s">
        <v>147</v>
      </c>
      <c r="L10" s="37" t="s">
        <v>316</v>
      </c>
      <c r="M10" s="37" t="s">
        <v>317</v>
      </c>
    </row>
    <row r="11" spans="1:13" ht="14.25">
      <c r="A11" s="40" t="s">
        <v>37</v>
      </c>
      <c r="B11" s="42">
        <v>2.11</v>
      </c>
      <c r="C11" s="43">
        <v>30</v>
      </c>
      <c r="D11" s="37" t="s">
        <v>38</v>
      </c>
      <c r="E11" s="37" t="s">
        <v>39</v>
      </c>
      <c r="F11" s="37" t="s">
        <v>318</v>
      </c>
      <c r="G11" s="37">
        <v>95</v>
      </c>
      <c r="H11" s="37" t="s">
        <v>74</v>
      </c>
      <c r="I11" s="37">
        <v>0</v>
      </c>
      <c r="J11" s="37">
        <v>0</v>
      </c>
      <c r="K11" s="37" t="s">
        <v>74</v>
      </c>
      <c r="L11" s="37">
        <v>4</v>
      </c>
      <c r="M11" s="37" t="s">
        <v>54</v>
      </c>
    </row>
    <row r="12" spans="1:13" ht="14.25">
      <c r="A12" s="45" t="s">
        <v>45</v>
      </c>
      <c r="B12" s="46">
        <f>B9+B10+B11</f>
        <v>30</v>
      </c>
      <c r="C12" s="43"/>
      <c r="D12" s="51"/>
      <c r="E12" s="51"/>
      <c r="F12" s="51"/>
      <c r="G12" s="51"/>
      <c r="H12" s="51"/>
      <c r="I12" s="51"/>
      <c r="J12" s="51"/>
      <c r="K12" s="51"/>
      <c r="L12" s="51"/>
      <c r="M12" s="37"/>
    </row>
    <row r="13" spans="1:13" ht="14.25">
      <c r="A13" s="41" t="s">
        <v>319</v>
      </c>
      <c r="B13" s="42"/>
      <c r="C13" s="43"/>
      <c r="D13" s="51"/>
      <c r="E13" s="51"/>
      <c r="F13" s="51"/>
      <c r="G13" s="51"/>
      <c r="H13" s="51"/>
      <c r="I13" s="51"/>
      <c r="J13" s="51"/>
      <c r="K13" s="51"/>
      <c r="L13" s="51"/>
      <c r="M13" s="37"/>
    </row>
    <row r="14" spans="1:13" ht="14.25">
      <c r="A14" s="40" t="s">
        <v>320</v>
      </c>
      <c r="B14" s="42">
        <v>4</v>
      </c>
      <c r="C14" s="43">
        <v>60</v>
      </c>
      <c r="D14" s="51" t="s">
        <v>110</v>
      </c>
      <c r="E14" s="51" t="s">
        <v>111</v>
      </c>
      <c r="F14" s="51" t="s">
        <v>48</v>
      </c>
      <c r="G14" s="51" t="s">
        <v>112</v>
      </c>
      <c r="H14" s="51" t="s">
        <v>82</v>
      </c>
      <c r="I14" s="51" t="s">
        <v>113</v>
      </c>
      <c r="J14" s="51" t="s">
        <v>114</v>
      </c>
      <c r="K14" s="51" t="s">
        <v>115</v>
      </c>
      <c r="L14" s="51" t="s">
        <v>116</v>
      </c>
      <c r="M14" s="37" t="s">
        <v>117</v>
      </c>
    </row>
    <row r="15" spans="1:13" ht="14.25">
      <c r="A15" s="40" t="s">
        <v>321</v>
      </c>
      <c r="B15" s="42">
        <v>14.75</v>
      </c>
      <c r="C15" s="43">
        <v>200</v>
      </c>
      <c r="D15" s="51" t="s">
        <v>185</v>
      </c>
      <c r="E15" s="51" t="s">
        <v>186</v>
      </c>
      <c r="F15" s="51" t="s">
        <v>187</v>
      </c>
      <c r="G15" s="51" t="s">
        <v>188</v>
      </c>
      <c r="H15" s="51" t="s">
        <v>189</v>
      </c>
      <c r="I15" s="51" t="s">
        <v>190</v>
      </c>
      <c r="J15" s="51" t="s">
        <v>191</v>
      </c>
      <c r="K15" s="51" t="s">
        <v>192</v>
      </c>
      <c r="L15" s="51" t="s">
        <v>193</v>
      </c>
      <c r="M15" s="37" t="s">
        <v>194</v>
      </c>
    </row>
    <row r="16" spans="1:13" ht="14.25">
      <c r="A16" s="40" t="s">
        <v>322</v>
      </c>
      <c r="B16" s="42">
        <v>8.5</v>
      </c>
      <c r="C16" s="43">
        <v>150</v>
      </c>
      <c r="D16" s="37">
        <v>5.33</v>
      </c>
      <c r="E16" s="37">
        <v>4.35</v>
      </c>
      <c r="F16" s="37">
        <v>19.95</v>
      </c>
      <c r="G16" s="37">
        <v>140.48</v>
      </c>
      <c r="H16" s="37">
        <v>0.08</v>
      </c>
      <c r="I16" s="37" t="s">
        <v>44</v>
      </c>
      <c r="J16" s="37">
        <v>0.053</v>
      </c>
      <c r="K16" s="37">
        <v>0.55</v>
      </c>
      <c r="L16" s="37">
        <v>0</v>
      </c>
      <c r="M16" s="37">
        <v>4.65</v>
      </c>
    </row>
    <row r="17" spans="1:13" ht="14.25">
      <c r="A17" s="40" t="s">
        <v>323</v>
      </c>
      <c r="B17" s="42">
        <v>32.59</v>
      </c>
      <c r="C17" s="43" t="s">
        <v>196</v>
      </c>
      <c r="D17" s="43" t="s">
        <v>324</v>
      </c>
      <c r="E17" s="43" t="s">
        <v>325</v>
      </c>
      <c r="F17" s="43" t="s">
        <v>326</v>
      </c>
      <c r="G17" s="43" t="s">
        <v>327</v>
      </c>
      <c r="H17" s="43" t="s">
        <v>328</v>
      </c>
      <c r="I17" s="43" t="s">
        <v>329</v>
      </c>
      <c r="J17" s="43" t="s">
        <v>74</v>
      </c>
      <c r="K17" s="43" t="s">
        <v>149</v>
      </c>
      <c r="L17" s="43" t="s">
        <v>56</v>
      </c>
      <c r="M17" s="44" t="s">
        <v>224</v>
      </c>
    </row>
    <row r="18" spans="1:13" ht="14.25">
      <c r="A18" s="40" t="s">
        <v>330</v>
      </c>
      <c r="B18" s="52">
        <v>4.16</v>
      </c>
      <c r="C18" s="43">
        <v>200</v>
      </c>
      <c r="D18" s="43" t="s">
        <v>81</v>
      </c>
      <c r="E18" s="43" t="s">
        <v>82</v>
      </c>
      <c r="F18" s="43" t="s">
        <v>83</v>
      </c>
      <c r="G18" s="43" t="s">
        <v>84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</row>
    <row r="19" spans="1:13" ht="14.25">
      <c r="A19" s="40" t="s">
        <v>85</v>
      </c>
      <c r="B19" s="42">
        <v>4</v>
      </c>
      <c r="C19" s="43">
        <v>60</v>
      </c>
      <c r="D19" s="51" t="s">
        <v>292</v>
      </c>
      <c r="E19" s="51" t="s">
        <v>293</v>
      </c>
      <c r="F19" s="51" t="s">
        <v>294</v>
      </c>
      <c r="G19" s="51" t="s">
        <v>295</v>
      </c>
      <c r="H19" s="51" t="s">
        <v>262</v>
      </c>
      <c r="I19" s="51" t="s">
        <v>44</v>
      </c>
      <c r="J19" s="51" t="s">
        <v>44</v>
      </c>
      <c r="K19" s="51" t="s">
        <v>296</v>
      </c>
      <c r="L19" s="51" t="s">
        <v>297</v>
      </c>
      <c r="M19" s="37" t="s">
        <v>244</v>
      </c>
    </row>
    <row r="20" spans="1:13" ht="14.25">
      <c r="A20" s="45" t="s">
        <v>45</v>
      </c>
      <c r="B20" s="46">
        <f>B14+B15+B16+B17+B19+B18</f>
        <v>68</v>
      </c>
      <c r="C20" s="43"/>
      <c r="D20" s="51"/>
      <c r="E20" s="51"/>
      <c r="F20" s="51"/>
      <c r="G20" s="51"/>
      <c r="H20" s="51"/>
      <c r="I20" s="51"/>
      <c r="J20" s="51"/>
      <c r="K20" s="51"/>
      <c r="L20" s="51"/>
      <c r="M20" s="37"/>
    </row>
    <row r="21" spans="1:13" ht="16.5">
      <c r="A21" s="50" t="s">
        <v>331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4.25" customHeight="1">
      <c r="A22" s="37" t="s">
        <v>8</v>
      </c>
      <c r="B22" s="38" t="s">
        <v>9</v>
      </c>
      <c r="C22" s="39" t="s">
        <v>10</v>
      </c>
      <c r="D22" s="37" t="s">
        <v>11</v>
      </c>
      <c r="E22" s="37"/>
      <c r="F22" s="37"/>
      <c r="G22" s="37" t="s">
        <v>12</v>
      </c>
      <c r="H22" s="37"/>
      <c r="I22" s="37"/>
      <c r="J22" s="37"/>
      <c r="K22" s="37"/>
      <c r="L22" s="37"/>
      <c r="M22" s="40"/>
    </row>
    <row r="23" spans="1:13" ht="14.25">
      <c r="A23" s="37"/>
      <c r="B23" s="38"/>
      <c r="C23" s="39"/>
      <c r="D23" s="37" t="s">
        <v>13</v>
      </c>
      <c r="E23" s="37" t="s">
        <v>14</v>
      </c>
      <c r="F23" s="37" t="s">
        <v>15</v>
      </c>
      <c r="G23" s="37" t="s">
        <v>16</v>
      </c>
      <c r="H23" s="37" t="s">
        <v>17</v>
      </c>
      <c r="I23" s="37" t="s">
        <v>18</v>
      </c>
      <c r="J23" s="37" t="s">
        <v>19</v>
      </c>
      <c r="K23" s="37" t="s">
        <v>20</v>
      </c>
      <c r="L23" s="37" t="s">
        <v>21</v>
      </c>
      <c r="M23" s="40" t="s">
        <v>22</v>
      </c>
    </row>
    <row r="24" spans="1:13" ht="14.25">
      <c r="A24" s="41" t="s">
        <v>332</v>
      </c>
      <c r="B24" s="42"/>
      <c r="C24" s="43"/>
      <c r="D24" s="51"/>
      <c r="E24" s="51"/>
      <c r="F24" s="51"/>
      <c r="G24" s="51"/>
      <c r="H24" s="51"/>
      <c r="I24" s="51"/>
      <c r="J24" s="51"/>
      <c r="K24" s="51"/>
      <c r="L24" s="51"/>
      <c r="M24" s="37"/>
    </row>
    <row r="25" spans="1:13" ht="14.25">
      <c r="A25" s="40">
        <f>A9</f>
        <v>0</v>
      </c>
      <c r="B25" s="42">
        <f>20.49-0.11</f>
        <v>20.38</v>
      </c>
      <c r="C25" s="43" t="s">
        <v>88</v>
      </c>
      <c r="D25" s="37">
        <v>8.22</v>
      </c>
      <c r="E25" s="37">
        <v>15.69</v>
      </c>
      <c r="F25" s="37">
        <v>45.52</v>
      </c>
      <c r="G25" s="37">
        <v>356.63</v>
      </c>
      <c r="H25" s="37" t="s">
        <v>247</v>
      </c>
      <c r="I25" s="37" t="s">
        <v>309</v>
      </c>
      <c r="J25" s="37" t="s">
        <v>262</v>
      </c>
      <c r="K25" s="37" t="s">
        <v>191</v>
      </c>
      <c r="L25" s="37" t="s">
        <v>310</v>
      </c>
      <c r="M25" s="37" t="s">
        <v>311</v>
      </c>
    </row>
    <row r="26" spans="1:13" ht="14.25">
      <c r="A26" s="40" t="s">
        <v>312</v>
      </c>
      <c r="B26" s="42">
        <v>12.51</v>
      </c>
      <c r="C26" s="43">
        <v>200</v>
      </c>
      <c r="D26" s="37" t="s">
        <v>313</v>
      </c>
      <c r="E26" s="37" t="s">
        <v>314</v>
      </c>
      <c r="F26" s="37" t="s">
        <v>315</v>
      </c>
      <c r="G26" s="37">
        <v>143</v>
      </c>
      <c r="H26" s="37" t="s">
        <v>32</v>
      </c>
      <c r="I26" s="37" t="s">
        <v>224</v>
      </c>
      <c r="J26" s="37" t="s">
        <v>74</v>
      </c>
      <c r="K26" s="37" t="s">
        <v>147</v>
      </c>
      <c r="L26" s="37" t="s">
        <v>316</v>
      </c>
      <c r="M26" s="37" t="s">
        <v>317</v>
      </c>
    </row>
    <row r="27" spans="1:13" ht="14.25">
      <c r="A27" s="40" t="s">
        <v>37</v>
      </c>
      <c r="B27" s="42">
        <v>2.11</v>
      </c>
      <c r="C27" s="43">
        <v>30</v>
      </c>
      <c r="D27" s="37" t="s">
        <v>38</v>
      </c>
      <c r="E27" s="37" t="s">
        <v>39</v>
      </c>
      <c r="F27" s="37" t="s">
        <v>318</v>
      </c>
      <c r="G27" s="37">
        <v>95</v>
      </c>
      <c r="H27" s="37" t="s">
        <v>74</v>
      </c>
      <c r="I27" s="37">
        <v>0</v>
      </c>
      <c r="J27" s="37">
        <v>0</v>
      </c>
      <c r="K27" s="37" t="s">
        <v>74</v>
      </c>
      <c r="L27" s="37">
        <v>4</v>
      </c>
      <c r="M27" s="37" t="s">
        <v>54</v>
      </c>
    </row>
    <row r="28" spans="1:13" ht="14.25">
      <c r="A28" s="45" t="s">
        <v>45</v>
      </c>
      <c r="B28" s="46">
        <f>B25+B26+B27</f>
        <v>35</v>
      </c>
      <c r="C28" s="43"/>
      <c r="D28" s="51"/>
      <c r="E28" s="51"/>
      <c r="F28" s="51"/>
      <c r="G28" s="51"/>
      <c r="H28" s="51"/>
      <c r="I28" s="51"/>
      <c r="J28" s="51"/>
      <c r="K28" s="51"/>
      <c r="L28" s="51"/>
      <c r="M28" s="37"/>
    </row>
    <row r="29" spans="1:13" ht="14.25">
      <c r="A29" s="41" t="s">
        <v>108</v>
      </c>
      <c r="B29" s="42"/>
      <c r="C29" s="43"/>
      <c r="D29" s="51"/>
      <c r="E29" s="51"/>
      <c r="F29" s="51"/>
      <c r="G29" s="51"/>
      <c r="H29" s="51"/>
      <c r="I29" s="51"/>
      <c r="J29" s="51"/>
      <c r="K29" s="51"/>
      <c r="L29" s="51"/>
      <c r="M29" s="37"/>
    </row>
    <row r="30" spans="1:13" ht="14.25">
      <c r="A30" s="40" t="s">
        <v>320</v>
      </c>
      <c r="B30" s="42">
        <v>6.05</v>
      </c>
      <c r="C30" s="43">
        <v>80</v>
      </c>
      <c r="D30" s="51">
        <v>1.6</v>
      </c>
      <c r="E30" s="51">
        <v>3.2</v>
      </c>
      <c r="F30" s="51">
        <v>4.8</v>
      </c>
      <c r="G30" s="51">
        <v>51.2</v>
      </c>
      <c r="H30" s="51" t="s">
        <v>82</v>
      </c>
      <c r="I30" s="51" t="s">
        <v>113</v>
      </c>
      <c r="J30" s="51" t="s">
        <v>114</v>
      </c>
      <c r="K30" s="51" t="s">
        <v>115</v>
      </c>
      <c r="L30" s="51" t="s">
        <v>116</v>
      </c>
      <c r="M30" s="37" t="s">
        <v>117</v>
      </c>
    </row>
    <row r="31" spans="1:13" ht="14.25">
      <c r="A31" s="40">
        <f aca="true" t="shared" si="0" ref="A31:A33">A15</f>
        <v>0</v>
      </c>
      <c r="B31" s="42">
        <v>18.87</v>
      </c>
      <c r="C31" s="43">
        <v>250</v>
      </c>
      <c r="D31" s="51">
        <v>2.81</v>
      </c>
      <c r="E31" s="51">
        <v>2.79</v>
      </c>
      <c r="F31" s="51">
        <v>20.91</v>
      </c>
      <c r="G31" s="51">
        <v>121.95</v>
      </c>
      <c r="H31" s="51" t="s">
        <v>189</v>
      </c>
      <c r="I31" s="51" t="s">
        <v>190</v>
      </c>
      <c r="J31" s="51" t="s">
        <v>191</v>
      </c>
      <c r="K31" s="51" t="s">
        <v>192</v>
      </c>
      <c r="L31" s="51" t="s">
        <v>193</v>
      </c>
      <c r="M31" s="37" t="s">
        <v>194</v>
      </c>
    </row>
    <row r="32" spans="1:13" ht="14.25">
      <c r="A32" s="40">
        <f t="shared" si="0"/>
        <v>0</v>
      </c>
      <c r="B32" s="42">
        <v>12.33</v>
      </c>
      <c r="C32" s="43">
        <v>200</v>
      </c>
      <c r="D32" s="44">
        <v>7.1</v>
      </c>
      <c r="E32" s="44">
        <v>5.8</v>
      </c>
      <c r="F32" s="44">
        <v>26.6</v>
      </c>
      <c r="G32" s="44">
        <v>187.3</v>
      </c>
      <c r="H32" s="44">
        <v>0.08</v>
      </c>
      <c r="I32" s="44" t="s">
        <v>44</v>
      </c>
      <c r="J32" s="44">
        <v>0.053</v>
      </c>
      <c r="K32" s="44">
        <v>0.55</v>
      </c>
      <c r="L32" s="44">
        <v>14.49</v>
      </c>
      <c r="M32" s="44">
        <v>4.65</v>
      </c>
    </row>
    <row r="33" spans="1:13" ht="14.25">
      <c r="A33" s="40">
        <f t="shared" si="0"/>
        <v>0</v>
      </c>
      <c r="B33" s="42">
        <v>32.59</v>
      </c>
      <c r="C33" s="43">
        <f>C17</f>
        <v>0</v>
      </c>
      <c r="D33" s="37">
        <v>11.74</v>
      </c>
      <c r="E33" s="37">
        <v>12.91</v>
      </c>
      <c r="F33" s="37">
        <v>0.24</v>
      </c>
      <c r="G33" s="37">
        <v>290</v>
      </c>
      <c r="H33" s="37">
        <v>0.02</v>
      </c>
      <c r="I33" s="37">
        <v>1.18</v>
      </c>
      <c r="J33" s="37">
        <v>49.1</v>
      </c>
      <c r="K33" s="37" t="s">
        <v>44</v>
      </c>
      <c r="L33" s="37">
        <v>28</v>
      </c>
      <c r="M33" s="37">
        <v>0.95</v>
      </c>
    </row>
    <row r="34" spans="1:13" ht="14.25">
      <c r="A34" s="40" t="s">
        <v>85</v>
      </c>
      <c r="B34" s="42">
        <v>4</v>
      </c>
      <c r="C34" s="43">
        <v>60</v>
      </c>
      <c r="D34" s="51" t="s">
        <v>292</v>
      </c>
      <c r="E34" s="51" t="s">
        <v>293</v>
      </c>
      <c r="F34" s="51" t="s">
        <v>294</v>
      </c>
      <c r="G34" s="51" t="s">
        <v>295</v>
      </c>
      <c r="H34" s="51" t="s">
        <v>262</v>
      </c>
      <c r="I34" s="51" t="s">
        <v>44</v>
      </c>
      <c r="J34" s="51" t="s">
        <v>44</v>
      </c>
      <c r="K34" s="51" t="s">
        <v>296</v>
      </c>
      <c r="L34" s="51" t="s">
        <v>297</v>
      </c>
      <c r="M34" s="37" t="s">
        <v>244</v>
      </c>
    </row>
    <row r="35" spans="1:13" ht="14.25">
      <c r="A35" s="40">
        <f>A18</f>
        <v>0</v>
      </c>
      <c r="B35" s="52">
        <v>4.16</v>
      </c>
      <c r="C35" s="43">
        <v>200</v>
      </c>
      <c r="D35" s="43" t="s">
        <v>81</v>
      </c>
      <c r="E35" s="43" t="s">
        <v>82</v>
      </c>
      <c r="F35" s="43" t="s">
        <v>83</v>
      </c>
      <c r="G35" s="43" t="s">
        <v>84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</row>
    <row r="36" spans="1:13" ht="14.25">
      <c r="A36" s="45" t="s">
        <v>45</v>
      </c>
      <c r="B36" s="46">
        <f>B30+B31+B32+B33+B34+B35</f>
        <v>78</v>
      </c>
      <c r="C36" s="43"/>
      <c r="D36" s="51"/>
      <c r="E36" s="51"/>
      <c r="F36" s="51"/>
      <c r="G36" s="51"/>
      <c r="H36" s="51"/>
      <c r="I36" s="51"/>
      <c r="J36" s="51"/>
      <c r="K36" s="51"/>
      <c r="L36" s="51"/>
      <c r="M36" s="37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1:M21"/>
    <mergeCell ref="A22:A23"/>
    <mergeCell ref="B22:B23"/>
    <mergeCell ref="C22:C23"/>
    <mergeCell ref="D22:F22"/>
    <mergeCell ref="G22:L22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5" sqref="A5"/>
    </sheetView>
  </sheetViews>
  <sheetFormatPr defaultColWidth="9.140625" defaultRowHeight="12.75"/>
  <cols>
    <col min="1" max="1" width="46.421875" style="0" customWidth="1"/>
    <col min="2" max="2" width="7.8515625" style="0" customWidth="1"/>
    <col min="3" max="3" width="8.421875" style="0" customWidth="1"/>
    <col min="4" max="4" width="7.140625" style="0" customWidth="1"/>
    <col min="5" max="5" width="7.00390625" style="0" customWidth="1"/>
    <col min="7" max="7" width="6.8515625" style="0" customWidth="1"/>
    <col min="8" max="8" width="7.140625" style="0" customWidth="1"/>
    <col min="9" max="10" width="5.421875" style="0" customWidth="1"/>
    <col min="11" max="11" width="5.57421875" style="0" customWidth="1"/>
    <col min="12" max="12" width="7.00390625" style="0" customWidth="1"/>
    <col min="13" max="13" width="6.421875" style="0" customWidth="1"/>
    <col min="14" max="16384" width="11.421875" style="0" customWidth="1"/>
  </cols>
  <sheetData>
    <row r="1" spans="1:13" ht="15.75">
      <c r="A1" s="30" t="s">
        <v>0</v>
      </c>
      <c r="B1" s="31"/>
      <c r="C1" s="32"/>
      <c r="D1" s="32"/>
      <c r="E1" s="32"/>
      <c r="F1" s="32"/>
      <c r="G1" s="32"/>
      <c r="H1" s="32" t="s">
        <v>1</v>
      </c>
      <c r="I1" s="32"/>
      <c r="J1" s="32"/>
      <c r="K1" s="32"/>
      <c r="L1" s="32"/>
      <c r="M1" s="30"/>
    </row>
    <row r="2" spans="1:13" ht="15.75">
      <c r="A2" s="30" t="s">
        <v>2</v>
      </c>
      <c r="B2" s="31"/>
      <c r="C2" s="32"/>
      <c r="D2" s="32"/>
      <c r="E2" s="32"/>
      <c r="F2" s="32"/>
      <c r="G2" s="32" t="s">
        <v>3</v>
      </c>
      <c r="H2" s="32"/>
      <c r="I2" s="32"/>
      <c r="J2" s="32"/>
      <c r="K2" s="32"/>
      <c r="L2" s="32"/>
      <c r="M2" s="30"/>
    </row>
    <row r="3" spans="1:13" ht="15.75">
      <c r="A3" s="30" t="s">
        <v>4</v>
      </c>
      <c r="B3" s="31"/>
      <c r="C3" s="32"/>
      <c r="D3" s="32"/>
      <c r="E3" s="32" t="s">
        <v>5</v>
      </c>
      <c r="F3" s="32"/>
      <c r="G3" s="32"/>
      <c r="H3" s="32"/>
      <c r="I3" s="32"/>
      <c r="J3" s="30"/>
      <c r="K3" s="30"/>
      <c r="L3" s="30"/>
      <c r="M3" s="30"/>
    </row>
    <row r="4" spans="1:13" ht="16.5">
      <c r="A4" s="33" t="s">
        <v>333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2" ht="14.25">
      <c r="A5" s="34" t="s">
        <v>334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4.25" customHeight="1">
      <c r="A6" s="37" t="s">
        <v>8</v>
      </c>
      <c r="B6" s="38" t="s">
        <v>9</v>
      </c>
      <c r="C6" s="39" t="s">
        <v>10</v>
      </c>
      <c r="D6" s="37" t="s">
        <v>11</v>
      </c>
      <c r="E6" s="37"/>
      <c r="F6" s="37"/>
      <c r="G6" s="37" t="s">
        <v>12</v>
      </c>
      <c r="H6" s="37"/>
      <c r="I6" s="37"/>
      <c r="J6" s="37"/>
      <c r="K6" s="37"/>
      <c r="L6" s="37"/>
      <c r="M6" s="40"/>
    </row>
    <row r="7" spans="1:13" ht="14.25">
      <c r="A7" s="37"/>
      <c r="B7" s="38"/>
      <c r="C7" s="39"/>
      <c r="D7" s="37" t="s">
        <v>13</v>
      </c>
      <c r="E7" s="37" t="s">
        <v>14</v>
      </c>
      <c r="F7" s="37" t="s">
        <v>15</v>
      </c>
      <c r="G7" s="37" t="s">
        <v>16</v>
      </c>
      <c r="H7" s="37" t="s">
        <v>17</v>
      </c>
      <c r="I7" s="37" t="s">
        <v>18</v>
      </c>
      <c r="J7" s="37" t="s">
        <v>19</v>
      </c>
      <c r="K7" s="37" t="s">
        <v>20</v>
      </c>
      <c r="L7" s="37" t="s">
        <v>21</v>
      </c>
      <c r="M7" s="40" t="s">
        <v>22</v>
      </c>
    </row>
    <row r="8" spans="1:13" ht="14.25">
      <c r="A8" s="41" t="s">
        <v>332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4.25">
      <c r="A9" s="40" t="s">
        <v>24</v>
      </c>
      <c r="B9" s="42">
        <f>16.3-0.11+1.25</f>
        <v>17.44</v>
      </c>
      <c r="C9" s="43" t="s">
        <v>25</v>
      </c>
      <c r="D9" s="43" t="s">
        <v>335</v>
      </c>
      <c r="E9" s="43" t="s">
        <v>27</v>
      </c>
      <c r="F9" s="43" t="s">
        <v>28</v>
      </c>
      <c r="G9" s="43" t="s">
        <v>29</v>
      </c>
      <c r="H9" s="43" t="s">
        <v>33</v>
      </c>
      <c r="I9" s="43" t="s">
        <v>216</v>
      </c>
      <c r="J9" s="43" t="s">
        <v>32</v>
      </c>
      <c r="K9" s="43" t="s">
        <v>336</v>
      </c>
      <c r="L9" s="43" t="s">
        <v>337</v>
      </c>
      <c r="M9" s="44" t="s">
        <v>338</v>
      </c>
    </row>
    <row r="10" spans="1:13" ht="14.25">
      <c r="A10" s="40" t="s">
        <v>339</v>
      </c>
      <c r="B10" s="42">
        <v>3.7</v>
      </c>
      <c r="C10" s="43">
        <v>200</v>
      </c>
      <c r="D10" s="44" t="s">
        <v>340</v>
      </c>
      <c r="E10" s="44" t="s">
        <v>341</v>
      </c>
      <c r="F10" s="44">
        <v>14</v>
      </c>
      <c r="G10" s="44" t="s">
        <v>342</v>
      </c>
      <c r="H10" s="44" t="s">
        <v>147</v>
      </c>
      <c r="I10" s="44">
        <v>1</v>
      </c>
      <c r="J10" s="44">
        <v>4</v>
      </c>
      <c r="K10" s="44" t="s">
        <v>145</v>
      </c>
      <c r="L10" s="44" t="s">
        <v>145</v>
      </c>
      <c r="M10" s="44" t="s">
        <v>32</v>
      </c>
    </row>
    <row r="11" spans="1:13" ht="14.25">
      <c r="A11" s="40" t="s">
        <v>36</v>
      </c>
      <c r="B11" s="42">
        <v>6.75</v>
      </c>
      <c r="C11" s="43">
        <v>10</v>
      </c>
      <c r="D11" s="43">
        <v>0.08</v>
      </c>
      <c r="E11" s="43">
        <v>7.25</v>
      </c>
      <c r="F11" s="43">
        <v>0.13</v>
      </c>
      <c r="G11" s="43">
        <v>66.1</v>
      </c>
      <c r="H11" s="43">
        <v>0.001</v>
      </c>
      <c r="I11" s="43"/>
      <c r="J11" s="43">
        <v>45</v>
      </c>
      <c r="K11" s="43">
        <v>0.1</v>
      </c>
      <c r="L11" s="43">
        <v>2.4</v>
      </c>
      <c r="M11" s="44">
        <v>0.02</v>
      </c>
    </row>
    <row r="12" spans="1:13" ht="14.25">
      <c r="A12" s="40" t="s">
        <v>37</v>
      </c>
      <c r="B12" s="42">
        <v>2.11</v>
      </c>
      <c r="C12" s="43">
        <v>30</v>
      </c>
      <c r="D12" s="44" t="s">
        <v>38</v>
      </c>
      <c r="E12" s="44" t="s">
        <v>39</v>
      </c>
      <c r="F12" s="44" t="s">
        <v>318</v>
      </c>
      <c r="G12" s="44">
        <v>95</v>
      </c>
      <c r="H12" s="44" t="s">
        <v>74</v>
      </c>
      <c r="I12" s="44">
        <v>0</v>
      </c>
      <c r="J12" s="44">
        <v>0</v>
      </c>
      <c r="K12" s="44" t="s">
        <v>74</v>
      </c>
      <c r="L12" s="44">
        <v>4</v>
      </c>
      <c r="M12" s="44" t="s">
        <v>54</v>
      </c>
    </row>
    <row r="13" spans="1:13" ht="14.25">
      <c r="A13" s="45" t="s">
        <v>45</v>
      </c>
      <c r="B13" s="46">
        <f>B9+B10+B11+B12</f>
        <v>30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4.25">
      <c r="A14" s="41" t="s">
        <v>343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ht="14.25">
      <c r="A15" s="40" t="s">
        <v>344</v>
      </c>
      <c r="B15" s="42">
        <v>16.61</v>
      </c>
      <c r="C15" s="43">
        <v>200</v>
      </c>
      <c r="D15" s="43" t="s">
        <v>48</v>
      </c>
      <c r="E15" s="43" t="s">
        <v>49</v>
      </c>
      <c r="F15" s="43" t="s">
        <v>50</v>
      </c>
      <c r="G15" s="43" t="s">
        <v>51</v>
      </c>
      <c r="H15" s="43" t="s">
        <v>52</v>
      </c>
      <c r="I15" s="43" t="s">
        <v>53</v>
      </c>
      <c r="J15" s="43" t="s">
        <v>54</v>
      </c>
      <c r="K15" s="43" t="s">
        <v>55</v>
      </c>
      <c r="L15" s="43" t="s">
        <v>56</v>
      </c>
      <c r="M15" s="44" t="s">
        <v>57</v>
      </c>
    </row>
    <row r="16" spans="1:13" ht="14.25">
      <c r="A16" s="40" t="s">
        <v>345</v>
      </c>
      <c r="B16" s="42">
        <v>38.62</v>
      </c>
      <c r="C16" s="43" t="s">
        <v>346</v>
      </c>
      <c r="D16" s="44">
        <v>14.06</v>
      </c>
      <c r="E16" s="44">
        <v>33.71</v>
      </c>
      <c r="F16" s="44">
        <v>18.95</v>
      </c>
      <c r="G16" s="44">
        <v>377</v>
      </c>
      <c r="H16" s="44">
        <v>0.42</v>
      </c>
      <c r="I16" s="44">
        <v>7.73</v>
      </c>
      <c r="J16" s="44">
        <v>0.42</v>
      </c>
      <c r="K16" s="44"/>
      <c r="L16" s="44">
        <v>32.79</v>
      </c>
      <c r="M16" s="44">
        <v>3.45</v>
      </c>
    </row>
    <row r="17" spans="1:13" ht="14.25">
      <c r="A17" s="40" t="s">
        <v>58</v>
      </c>
      <c r="B17" s="42">
        <v>6</v>
      </c>
      <c r="C17" s="43">
        <v>30</v>
      </c>
      <c r="D17" s="43" t="s">
        <v>59</v>
      </c>
      <c r="E17" s="43">
        <v>0</v>
      </c>
      <c r="F17" s="43" t="s">
        <v>60</v>
      </c>
      <c r="G17" s="43" t="s">
        <v>61</v>
      </c>
      <c r="H17" s="43" t="s">
        <v>62</v>
      </c>
      <c r="I17" s="43" t="s">
        <v>63</v>
      </c>
      <c r="J17" s="43" t="s">
        <v>64</v>
      </c>
      <c r="K17" s="43" t="s">
        <v>65</v>
      </c>
      <c r="L17" s="43" t="s">
        <v>66</v>
      </c>
      <c r="M17" s="44" t="s">
        <v>67</v>
      </c>
    </row>
    <row r="18" spans="1:13" ht="14.25">
      <c r="A18" s="40" t="s">
        <v>144</v>
      </c>
      <c r="B18" s="42">
        <v>2.77</v>
      </c>
      <c r="C18" s="43">
        <v>200</v>
      </c>
      <c r="D18" s="44" t="s">
        <v>81</v>
      </c>
      <c r="E18" s="44" t="s">
        <v>82</v>
      </c>
      <c r="F18" s="44" t="s">
        <v>83</v>
      </c>
      <c r="G18" s="44" t="s">
        <v>84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 ht="14.25">
      <c r="A19" s="40" t="s">
        <v>85</v>
      </c>
      <c r="B19" s="42">
        <v>4</v>
      </c>
      <c r="C19" s="43">
        <v>60</v>
      </c>
      <c r="D19" s="43" t="s">
        <v>292</v>
      </c>
      <c r="E19" s="43" t="s">
        <v>293</v>
      </c>
      <c r="F19" s="43" t="s">
        <v>294</v>
      </c>
      <c r="G19" s="43" t="s">
        <v>295</v>
      </c>
      <c r="H19" s="43" t="s">
        <v>262</v>
      </c>
      <c r="I19" s="43" t="s">
        <v>44</v>
      </c>
      <c r="J19" s="43" t="s">
        <v>44</v>
      </c>
      <c r="K19" s="43" t="s">
        <v>296</v>
      </c>
      <c r="L19" s="43" t="s">
        <v>297</v>
      </c>
      <c r="M19" s="44" t="s">
        <v>244</v>
      </c>
    </row>
    <row r="20" spans="1:13" ht="14.25">
      <c r="A20" s="45" t="s">
        <v>45</v>
      </c>
      <c r="B20" s="46">
        <f>B15+B16+B17+B18+B19</f>
        <v>68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0"/>
    </row>
    <row r="21" spans="1:13" ht="16.5">
      <c r="A21" s="33" t="s">
        <v>347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4.25" customHeight="1">
      <c r="A22" s="37" t="s">
        <v>8</v>
      </c>
      <c r="B22" s="38" t="s">
        <v>9</v>
      </c>
      <c r="C22" s="39" t="s">
        <v>10</v>
      </c>
      <c r="D22" s="37" t="s">
        <v>11</v>
      </c>
      <c r="E22" s="37"/>
      <c r="F22" s="37"/>
      <c r="G22" s="37" t="s">
        <v>12</v>
      </c>
      <c r="H22" s="37"/>
      <c r="I22" s="37"/>
      <c r="J22" s="37"/>
      <c r="K22" s="37"/>
      <c r="L22" s="37"/>
      <c r="M22" s="40"/>
    </row>
    <row r="23" spans="1:13" ht="14.25">
      <c r="A23" s="37"/>
      <c r="B23" s="38"/>
      <c r="C23" s="39"/>
      <c r="D23" s="37" t="s">
        <v>13</v>
      </c>
      <c r="E23" s="37" t="s">
        <v>14</v>
      </c>
      <c r="F23" s="37" t="s">
        <v>15</v>
      </c>
      <c r="G23" s="37" t="s">
        <v>16</v>
      </c>
      <c r="H23" s="37" t="s">
        <v>17</v>
      </c>
      <c r="I23" s="37" t="s">
        <v>18</v>
      </c>
      <c r="J23" s="37" t="s">
        <v>19</v>
      </c>
      <c r="K23" s="37" t="s">
        <v>20</v>
      </c>
      <c r="L23" s="37" t="s">
        <v>21</v>
      </c>
      <c r="M23" s="40" t="s">
        <v>22</v>
      </c>
    </row>
    <row r="24" spans="1:13" ht="14.25">
      <c r="A24" s="41" t="s">
        <v>299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0"/>
    </row>
    <row r="25" spans="1:13" ht="14.25">
      <c r="A25" s="40">
        <f aca="true" t="shared" si="0" ref="A25:A26">A9</f>
        <v>0</v>
      </c>
      <c r="B25" s="42">
        <f>1.25+21.19</f>
        <v>22.44</v>
      </c>
      <c r="C25" s="43" t="s">
        <v>88</v>
      </c>
      <c r="D25" s="43">
        <v>8.4</v>
      </c>
      <c r="E25" s="43">
        <v>9.53</v>
      </c>
      <c r="F25" s="43">
        <v>42.48</v>
      </c>
      <c r="G25" s="43">
        <v>290.82</v>
      </c>
      <c r="H25" s="43" t="s">
        <v>33</v>
      </c>
      <c r="I25" s="43" t="s">
        <v>216</v>
      </c>
      <c r="J25" s="43" t="s">
        <v>32</v>
      </c>
      <c r="K25" s="43" t="s">
        <v>336</v>
      </c>
      <c r="L25" s="43" t="s">
        <v>337</v>
      </c>
      <c r="M25" s="44" t="s">
        <v>338</v>
      </c>
    </row>
    <row r="26" spans="1:13" ht="14.25">
      <c r="A26" s="40">
        <f t="shared" si="0"/>
        <v>0</v>
      </c>
      <c r="B26" s="42">
        <v>3.7</v>
      </c>
      <c r="C26" s="43">
        <v>200</v>
      </c>
      <c r="D26" s="44" t="s">
        <v>340</v>
      </c>
      <c r="E26" s="44" t="s">
        <v>341</v>
      </c>
      <c r="F26" s="44">
        <v>14</v>
      </c>
      <c r="G26" s="44" t="s">
        <v>342</v>
      </c>
      <c r="H26" s="44" t="s">
        <v>147</v>
      </c>
      <c r="I26" s="44">
        <v>1</v>
      </c>
      <c r="J26" s="44">
        <v>4</v>
      </c>
      <c r="K26" s="44" t="s">
        <v>145</v>
      </c>
      <c r="L26" s="44" t="s">
        <v>145</v>
      </c>
      <c r="M26" s="44" t="s">
        <v>32</v>
      </c>
    </row>
    <row r="27" spans="1:13" ht="14.25">
      <c r="A27" s="40" t="s">
        <v>36</v>
      </c>
      <c r="B27" s="42">
        <v>6.75</v>
      </c>
      <c r="C27" s="43">
        <v>10</v>
      </c>
      <c r="D27" s="43">
        <v>0.08</v>
      </c>
      <c r="E27" s="43">
        <v>7.25</v>
      </c>
      <c r="F27" s="43">
        <v>0.13</v>
      </c>
      <c r="G27" s="43">
        <v>66.1</v>
      </c>
      <c r="H27" s="43">
        <v>0.001</v>
      </c>
      <c r="I27" s="43"/>
      <c r="J27" s="43">
        <v>45</v>
      </c>
      <c r="K27" s="43">
        <v>0.1</v>
      </c>
      <c r="L27" s="43">
        <v>2.4</v>
      </c>
      <c r="M27" s="44">
        <v>0.02</v>
      </c>
    </row>
    <row r="28" spans="1:13" ht="14.25">
      <c r="A28" s="40" t="s">
        <v>37</v>
      </c>
      <c r="B28" s="42">
        <v>2.11</v>
      </c>
      <c r="C28" s="43">
        <v>30</v>
      </c>
      <c r="D28" s="44" t="s">
        <v>38</v>
      </c>
      <c r="E28" s="44" t="s">
        <v>39</v>
      </c>
      <c r="F28" s="44" t="s">
        <v>318</v>
      </c>
      <c r="G28" s="44">
        <v>95</v>
      </c>
      <c r="H28" s="44" t="s">
        <v>74</v>
      </c>
      <c r="I28" s="44">
        <v>0</v>
      </c>
      <c r="J28" s="44">
        <v>0</v>
      </c>
      <c r="K28" s="44" t="s">
        <v>74</v>
      </c>
      <c r="L28" s="44">
        <v>4</v>
      </c>
      <c r="M28" s="44" t="s">
        <v>54</v>
      </c>
    </row>
    <row r="29" spans="1:13" ht="14.25">
      <c r="A29" s="45" t="s">
        <v>45</v>
      </c>
      <c r="B29" s="46">
        <f>B25+B26+B27+B28</f>
        <v>35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4.25">
      <c r="A30" s="41" t="s">
        <v>348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1:13" ht="14.25">
      <c r="A31" s="40">
        <f>A15</f>
        <v>0</v>
      </c>
      <c r="B31" s="42">
        <v>24.01</v>
      </c>
      <c r="C31" s="43">
        <v>250</v>
      </c>
      <c r="D31" s="43">
        <v>5.14</v>
      </c>
      <c r="E31" s="43">
        <v>5.34</v>
      </c>
      <c r="F31" s="43">
        <v>19.5</v>
      </c>
      <c r="G31" s="43">
        <v>148.29</v>
      </c>
      <c r="H31" s="43" t="s">
        <v>52</v>
      </c>
      <c r="I31" s="43" t="s">
        <v>53</v>
      </c>
      <c r="J31" s="43" t="s">
        <v>54</v>
      </c>
      <c r="K31" s="43" t="s">
        <v>55</v>
      </c>
      <c r="L31" s="43" t="s">
        <v>56</v>
      </c>
      <c r="M31" s="44" t="s">
        <v>57</v>
      </c>
    </row>
    <row r="32" spans="1:13" ht="14.25">
      <c r="A32" s="40" t="s">
        <v>345</v>
      </c>
      <c r="B32" s="42">
        <v>41.22</v>
      </c>
      <c r="C32" s="43" t="s">
        <v>349</v>
      </c>
      <c r="D32" s="44">
        <v>18.75</v>
      </c>
      <c r="E32" s="44">
        <v>44.95</v>
      </c>
      <c r="F32" s="44">
        <v>25.27</v>
      </c>
      <c r="G32" s="44">
        <v>502.67</v>
      </c>
      <c r="H32" s="44">
        <v>0.42</v>
      </c>
      <c r="I32" s="44">
        <v>7.73</v>
      </c>
      <c r="J32" s="44">
        <v>0.42</v>
      </c>
      <c r="K32" s="44"/>
      <c r="L32" s="44">
        <v>32.79</v>
      </c>
      <c r="M32" s="44">
        <v>3.45</v>
      </c>
    </row>
    <row r="33" spans="1:13" ht="14.25">
      <c r="A33" s="40" t="s">
        <v>58</v>
      </c>
      <c r="B33" s="42">
        <v>6</v>
      </c>
      <c r="C33" s="43">
        <v>30</v>
      </c>
      <c r="D33" s="43" t="s">
        <v>59</v>
      </c>
      <c r="E33" s="43">
        <v>0</v>
      </c>
      <c r="F33" s="43" t="s">
        <v>60</v>
      </c>
      <c r="G33" s="43" t="s">
        <v>61</v>
      </c>
      <c r="H33" s="43" t="s">
        <v>62</v>
      </c>
      <c r="I33" s="43" t="s">
        <v>63</v>
      </c>
      <c r="J33" s="43" t="s">
        <v>64</v>
      </c>
      <c r="K33" s="43" t="s">
        <v>65</v>
      </c>
      <c r="L33" s="43" t="s">
        <v>66</v>
      </c>
      <c r="M33" s="44" t="s">
        <v>67</v>
      </c>
    </row>
    <row r="34" spans="1:13" ht="14.25">
      <c r="A34" s="40" t="s">
        <v>144</v>
      </c>
      <c r="B34" s="42">
        <v>2.77</v>
      </c>
      <c r="C34" s="43">
        <v>200</v>
      </c>
      <c r="D34" s="44" t="s">
        <v>81</v>
      </c>
      <c r="E34" s="44" t="s">
        <v>82</v>
      </c>
      <c r="F34" s="44" t="s">
        <v>83</v>
      </c>
      <c r="G34" s="44" t="s">
        <v>84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</row>
    <row r="35" spans="1:13" ht="14.25">
      <c r="A35" s="40" t="s">
        <v>85</v>
      </c>
      <c r="B35" s="42">
        <v>4</v>
      </c>
      <c r="C35" s="43">
        <v>60</v>
      </c>
      <c r="D35" s="43" t="s">
        <v>292</v>
      </c>
      <c r="E35" s="43" t="s">
        <v>293</v>
      </c>
      <c r="F35" s="43" t="s">
        <v>294</v>
      </c>
      <c r="G35" s="43" t="s">
        <v>295</v>
      </c>
      <c r="H35" s="43" t="s">
        <v>262</v>
      </c>
      <c r="I35" s="43" t="s">
        <v>44</v>
      </c>
      <c r="J35" s="43" t="s">
        <v>44</v>
      </c>
      <c r="K35" s="43" t="s">
        <v>296</v>
      </c>
      <c r="L35" s="43" t="s">
        <v>297</v>
      </c>
      <c r="M35" s="44" t="s">
        <v>244</v>
      </c>
    </row>
    <row r="36" spans="1:13" ht="14.25">
      <c r="A36" s="45" t="s">
        <v>45</v>
      </c>
      <c r="B36" s="46">
        <f>B31+B32+B33+B34+B35</f>
        <v>78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0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1:M21"/>
    <mergeCell ref="A22:A23"/>
    <mergeCell ref="B22:B23"/>
    <mergeCell ref="C22:C23"/>
    <mergeCell ref="D22:F22"/>
    <mergeCell ref="G22:L22"/>
  </mergeCells>
  <printOptions/>
  <pageMargins left="0.7875" right="0.7875" top="0.39375" bottom="0.393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5" sqref="A5"/>
    </sheetView>
  </sheetViews>
  <sheetFormatPr defaultColWidth="9.140625" defaultRowHeight="12.75"/>
  <cols>
    <col min="1" max="1" width="42.00390625" style="0" customWidth="1"/>
    <col min="2" max="2" width="7.8515625" style="0" customWidth="1"/>
    <col min="3" max="3" width="7.28125" style="0" customWidth="1"/>
    <col min="4" max="4" width="6.8515625" style="0" customWidth="1"/>
    <col min="5" max="5" width="7.140625" style="0" customWidth="1"/>
    <col min="6" max="6" width="8.140625" style="0" customWidth="1"/>
    <col min="7" max="7" width="6.7109375" style="0" customWidth="1"/>
    <col min="8" max="8" width="5.8515625" style="0" customWidth="1"/>
    <col min="9" max="9" width="5.7109375" style="0" customWidth="1"/>
    <col min="10" max="10" width="5.57421875" style="0" customWidth="1"/>
    <col min="11" max="11" width="4.7109375" style="0" customWidth="1"/>
    <col min="12" max="12" width="7.00390625" style="0" customWidth="1"/>
    <col min="13" max="13" width="5.7109375" style="0" customWidth="1"/>
    <col min="14" max="16384" width="11.421875" style="0" customWidth="1"/>
  </cols>
  <sheetData>
    <row r="1" spans="1:13" ht="13.5">
      <c r="A1" s="5" t="s">
        <v>0</v>
      </c>
      <c r="B1" s="27"/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5"/>
    </row>
    <row r="2" spans="1:13" ht="13.5">
      <c r="A2" s="5" t="s">
        <v>2</v>
      </c>
      <c r="B2" s="27"/>
      <c r="C2" s="28"/>
      <c r="D2" s="28"/>
      <c r="E2" s="28"/>
      <c r="F2" s="28"/>
      <c r="G2" s="28" t="s">
        <v>3</v>
      </c>
      <c r="H2" s="28"/>
      <c r="I2" s="28"/>
      <c r="J2" s="28"/>
      <c r="K2" s="28"/>
      <c r="L2" s="28"/>
      <c r="M2" s="5"/>
    </row>
    <row r="3" spans="1:13" ht="15.75" customHeight="1">
      <c r="A3" s="5" t="s">
        <v>4</v>
      </c>
      <c r="B3" s="27"/>
      <c r="C3" s="28"/>
      <c r="D3" s="28"/>
      <c r="E3" s="28" t="s">
        <v>5</v>
      </c>
      <c r="F3" s="28"/>
      <c r="G3" s="28"/>
      <c r="H3" s="28"/>
      <c r="I3" s="28"/>
      <c r="J3" s="5"/>
      <c r="K3" s="5"/>
      <c r="L3" s="5"/>
      <c r="M3" s="5"/>
    </row>
    <row r="4" spans="1:13" ht="13.5">
      <c r="A4" s="47" t="s">
        <v>350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4.25">
      <c r="A5" s="5" t="s">
        <v>351</v>
      </c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0.5" customHeight="1">
      <c r="A6" s="9" t="s">
        <v>8</v>
      </c>
      <c r="B6" s="24" t="s">
        <v>9</v>
      </c>
      <c r="C6" s="11" t="s">
        <v>10</v>
      </c>
      <c r="D6" s="9" t="s">
        <v>11</v>
      </c>
      <c r="E6" s="9"/>
      <c r="F6" s="9"/>
      <c r="G6" s="9" t="s">
        <v>12</v>
      </c>
      <c r="H6" s="9"/>
      <c r="I6" s="9"/>
      <c r="J6" s="9"/>
      <c r="K6" s="9"/>
      <c r="L6" s="9"/>
      <c r="M6" s="12"/>
    </row>
    <row r="7" spans="1:13" ht="11.25" customHeight="1">
      <c r="A7" s="9"/>
      <c r="B7" s="24"/>
      <c r="C7" s="11"/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2" t="s">
        <v>22</v>
      </c>
    </row>
    <row r="8" spans="1:13" ht="13.5">
      <c r="A8" s="13" t="s">
        <v>23</v>
      </c>
      <c r="B8" s="25"/>
      <c r="C8" s="17"/>
      <c r="D8" s="17"/>
      <c r="E8" s="17"/>
      <c r="F8" s="17"/>
      <c r="G8" s="17"/>
      <c r="H8" s="17"/>
      <c r="I8" s="17"/>
      <c r="J8" s="17"/>
      <c r="K8" s="17"/>
      <c r="L8" s="17"/>
      <c r="M8" s="12"/>
    </row>
    <row r="9" spans="1:13" ht="14.25">
      <c r="A9" s="12" t="s">
        <v>352</v>
      </c>
      <c r="B9" s="25">
        <f>17.3-3.41-0.11</f>
        <v>13.780000000000001</v>
      </c>
      <c r="C9" s="17" t="s">
        <v>25</v>
      </c>
      <c r="D9" s="17" t="s">
        <v>212</v>
      </c>
      <c r="E9" s="17" t="s">
        <v>213</v>
      </c>
      <c r="F9" s="17" t="s">
        <v>214</v>
      </c>
      <c r="G9" s="17" t="s">
        <v>215</v>
      </c>
      <c r="H9" s="17" t="s">
        <v>32</v>
      </c>
      <c r="I9" s="17" t="s">
        <v>216</v>
      </c>
      <c r="J9" s="17" t="s">
        <v>32</v>
      </c>
      <c r="K9" s="17" t="s">
        <v>217</v>
      </c>
      <c r="L9" s="17" t="s">
        <v>218</v>
      </c>
      <c r="M9" s="18" t="s">
        <v>219</v>
      </c>
    </row>
    <row r="10" spans="1:13" ht="14.25">
      <c r="A10" s="12" t="s">
        <v>43</v>
      </c>
      <c r="B10" s="16">
        <v>4.43</v>
      </c>
      <c r="C10" s="17">
        <v>200</v>
      </c>
      <c r="D10" s="17">
        <v>0.5</v>
      </c>
      <c r="E10" s="17" t="s">
        <v>44</v>
      </c>
      <c r="F10" s="17">
        <v>24.1</v>
      </c>
      <c r="G10" s="17">
        <v>94</v>
      </c>
      <c r="H10" s="17">
        <v>0.7</v>
      </c>
      <c r="I10" s="17"/>
      <c r="J10" s="17"/>
      <c r="K10" s="17"/>
      <c r="L10" s="17"/>
      <c r="M10" s="12">
        <v>0.1</v>
      </c>
    </row>
    <row r="11" spans="1:13" ht="14.25">
      <c r="A11" s="12" t="s">
        <v>169</v>
      </c>
      <c r="B11" s="25">
        <f>9.79-0.11</f>
        <v>9.68</v>
      </c>
      <c r="C11" s="17">
        <v>15</v>
      </c>
      <c r="D11" s="17" t="s">
        <v>170</v>
      </c>
      <c r="E11" s="17" t="s">
        <v>171</v>
      </c>
      <c r="F11" s="17">
        <v>0</v>
      </c>
      <c r="G11" s="17">
        <v>90</v>
      </c>
      <c r="H11" s="17" t="s">
        <v>147</v>
      </c>
      <c r="I11" s="17" t="s">
        <v>172</v>
      </c>
      <c r="J11" s="17" t="s">
        <v>173</v>
      </c>
      <c r="K11" s="17" t="s">
        <v>114</v>
      </c>
      <c r="L11" s="17">
        <v>220</v>
      </c>
      <c r="M11" s="18" t="s">
        <v>174</v>
      </c>
    </row>
    <row r="12" spans="1:13" ht="14.25">
      <c r="A12" s="12" t="s">
        <v>37</v>
      </c>
      <c r="B12" s="25">
        <v>2.11</v>
      </c>
      <c r="C12" s="17">
        <v>30</v>
      </c>
      <c r="D12" s="17" t="s">
        <v>38</v>
      </c>
      <c r="E12" s="17" t="s">
        <v>39</v>
      </c>
      <c r="F12" s="17" t="s">
        <v>40</v>
      </c>
      <c r="G12" s="17" t="s">
        <v>41</v>
      </c>
      <c r="H12" s="17" t="s">
        <v>32</v>
      </c>
      <c r="I12" s="17">
        <v>0</v>
      </c>
      <c r="J12" s="17">
        <v>0</v>
      </c>
      <c r="K12" s="17" t="s">
        <v>32</v>
      </c>
      <c r="L12" s="17">
        <v>8</v>
      </c>
      <c r="M12" s="18" t="s">
        <v>42</v>
      </c>
    </row>
    <row r="13" spans="1:13" ht="14.25">
      <c r="A13" s="19" t="s">
        <v>45</v>
      </c>
      <c r="B13" s="26">
        <f>B9+B10+B11+B12</f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14.25">
      <c r="A14" s="13" t="s">
        <v>46</v>
      </c>
      <c r="B14" s="2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4.25">
      <c r="A15" s="12" t="s">
        <v>267</v>
      </c>
      <c r="B15" s="25">
        <v>5.5</v>
      </c>
      <c r="C15" s="17">
        <v>60</v>
      </c>
      <c r="D15" s="18" t="s">
        <v>268</v>
      </c>
      <c r="E15" s="18" t="s">
        <v>269</v>
      </c>
      <c r="F15" s="18" t="s">
        <v>270</v>
      </c>
      <c r="G15" s="18" t="s">
        <v>271</v>
      </c>
      <c r="H15" s="18" t="s">
        <v>74</v>
      </c>
      <c r="I15" s="18" t="s">
        <v>272</v>
      </c>
      <c r="J15" s="18" t="s">
        <v>114</v>
      </c>
      <c r="K15" s="18" t="s">
        <v>273</v>
      </c>
      <c r="L15" s="18" t="s">
        <v>274</v>
      </c>
      <c r="M15" s="18" t="s">
        <v>39</v>
      </c>
    </row>
    <row r="16" spans="1:13" ht="14.25">
      <c r="A16" s="12" t="s">
        <v>353</v>
      </c>
      <c r="B16" s="25">
        <v>14.08</v>
      </c>
      <c r="C16" s="17">
        <v>200</v>
      </c>
      <c r="D16" s="17" t="s">
        <v>119</v>
      </c>
      <c r="E16" s="17" t="s">
        <v>120</v>
      </c>
      <c r="F16" s="17" t="s">
        <v>121</v>
      </c>
      <c r="G16" s="17" t="s">
        <v>122</v>
      </c>
      <c r="H16" s="17" t="s">
        <v>32</v>
      </c>
      <c r="I16" s="17" t="s">
        <v>123</v>
      </c>
      <c r="J16" s="17" t="s">
        <v>54</v>
      </c>
      <c r="K16" s="17" t="s">
        <v>55</v>
      </c>
      <c r="L16" s="17" t="s">
        <v>124</v>
      </c>
      <c r="M16" s="18" t="s">
        <v>125</v>
      </c>
    </row>
    <row r="17" spans="1:13" ht="14.25">
      <c r="A17" s="12" t="s">
        <v>68</v>
      </c>
      <c r="B17" s="16">
        <v>6.45</v>
      </c>
      <c r="C17" s="17">
        <v>150</v>
      </c>
      <c r="D17" s="17" t="s">
        <v>69</v>
      </c>
      <c r="E17" s="17" t="s">
        <v>70</v>
      </c>
      <c r="F17" s="17" t="s">
        <v>71</v>
      </c>
      <c r="G17" s="17" t="s">
        <v>72</v>
      </c>
      <c r="H17" s="17" t="s">
        <v>73</v>
      </c>
      <c r="I17" s="17">
        <v>0</v>
      </c>
      <c r="J17" s="17" t="s">
        <v>74</v>
      </c>
      <c r="K17" s="17" t="s">
        <v>75</v>
      </c>
      <c r="L17" s="17" t="s">
        <v>76</v>
      </c>
      <c r="M17" s="18" t="s">
        <v>77</v>
      </c>
    </row>
    <row r="18" spans="1:13" ht="14.25">
      <c r="A18" s="12" t="s">
        <v>354</v>
      </c>
      <c r="B18" s="25">
        <v>32.49</v>
      </c>
      <c r="C18" s="17" t="s">
        <v>79</v>
      </c>
      <c r="D18" s="17">
        <v>7.42</v>
      </c>
      <c r="E18" s="17">
        <v>9.33</v>
      </c>
      <c r="F18" s="17">
        <v>2.58</v>
      </c>
      <c r="G18" s="17">
        <v>106</v>
      </c>
      <c r="H18" s="17"/>
      <c r="I18" s="17">
        <v>1.5</v>
      </c>
      <c r="J18" s="17"/>
      <c r="K18" s="17"/>
      <c r="L18" s="17"/>
      <c r="M18" s="18"/>
    </row>
    <row r="19" spans="1:13" ht="14.25">
      <c r="A19" s="12" t="s">
        <v>355</v>
      </c>
      <c r="B19" s="25">
        <v>5.48</v>
      </c>
      <c r="C19" s="17">
        <v>200</v>
      </c>
      <c r="D19" s="18" t="s">
        <v>33</v>
      </c>
      <c r="E19" s="18">
        <v>22</v>
      </c>
      <c r="F19" s="18" t="s">
        <v>32</v>
      </c>
      <c r="G19" s="18" t="s">
        <v>356</v>
      </c>
      <c r="H19" s="18" t="s">
        <v>173</v>
      </c>
      <c r="I19" s="18" t="s">
        <v>357</v>
      </c>
      <c r="J19" s="18">
        <v>8</v>
      </c>
      <c r="K19" s="18" t="s">
        <v>32</v>
      </c>
      <c r="L19" s="18" t="s">
        <v>180</v>
      </c>
      <c r="M19" s="18" t="s">
        <v>247</v>
      </c>
    </row>
    <row r="20" spans="1:13" ht="14.25">
      <c r="A20" s="12" t="s">
        <v>85</v>
      </c>
      <c r="B20" s="25">
        <v>4</v>
      </c>
      <c r="C20" s="17">
        <v>60</v>
      </c>
      <c r="D20" s="18" t="s">
        <v>86</v>
      </c>
      <c r="E20" s="18" t="s">
        <v>59</v>
      </c>
      <c r="F20" s="18">
        <v>0</v>
      </c>
      <c r="G20" s="18">
        <v>98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13.5">
      <c r="A21" s="19" t="s">
        <v>45</v>
      </c>
      <c r="B21" s="26">
        <f>B15+B16+B17+B18+B19+B20</f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</row>
    <row r="22" spans="1:13" ht="13.5">
      <c r="A22" s="47" t="s">
        <v>358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2.75" customHeight="1">
      <c r="A23" s="9" t="s">
        <v>8</v>
      </c>
      <c r="B23" s="24" t="s">
        <v>9</v>
      </c>
      <c r="C23" s="11" t="s">
        <v>10</v>
      </c>
      <c r="D23" s="9" t="s">
        <v>11</v>
      </c>
      <c r="E23" s="9"/>
      <c r="F23" s="9"/>
      <c r="G23" s="9" t="s">
        <v>12</v>
      </c>
      <c r="H23" s="9"/>
      <c r="I23" s="9"/>
      <c r="J23" s="9"/>
      <c r="K23" s="9"/>
      <c r="L23" s="9"/>
      <c r="M23" s="12"/>
    </row>
    <row r="24" spans="1:13" ht="12" customHeight="1">
      <c r="A24" s="9"/>
      <c r="B24" s="24"/>
      <c r="C24" s="11"/>
      <c r="D24" s="9" t="s">
        <v>13</v>
      </c>
      <c r="E24" s="9" t="s">
        <v>14</v>
      </c>
      <c r="F24" s="9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21</v>
      </c>
      <c r="M24" s="12" t="s">
        <v>22</v>
      </c>
    </row>
    <row r="25" spans="1:13" ht="13.5">
      <c r="A25" s="13" t="s">
        <v>359</v>
      </c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2"/>
    </row>
    <row r="26" spans="1:13" ht="14.25">
      <c r="A26" s="12">
        <f>A9</f>
        <v>0</v>
      </c>
      <c r="B26" s="25">
        <f>22.3-3.41-0.11</f>
        <v>18.78</v>
      </c>
      <c r="C26" s="17" t="s">
        <v>88</v>
      </c>
      <c r="D26" s="17">
        <v>5.88</v>
      </c>
      <c r="E26" s="17">
        <v>6</v>
      </c>
      <c r="F26" s="17">
        <v>31.89</v>
      </c>
      <c r="G26" s="17">
        <v>339.44</v>
      </c>
      <c r="H26" s="17">
        <v>0.08</v>
      </c>
      <c r="I26" s="17">
        <v>1.31</v>
      </c>
      <c r="J26" s="17">
        <v>0.09</v>
      </c>
      <c r="K26" s="17">
        <v>0.30000000000000004</v>
      </c>
      <c r="L26" s="17">
        <v>129.08</v>
      </c>
      <c r="M26" s="18">
        <v>0.56</v>
      </c>
    </row>
    <row r="27" spans="1:13" ht="14.25">
      <c r="A27" s="12" t="s">
        <v>43</v>
      </c>
      <c r="B27" s="16">
        <v>4.43</v>
      </c>
      <c r="C27" s="17">
        <v>200</v>
      </c>
      <c r="D27" s="17">
        <v>0.5</v>
      </c>
      <c r="E27" s="17" t="s">
        <v>44</v>
      </c>
      <c r="F27" s="17">
        <v>24.1</v>
      </c>
      <c r="G27" s="17">
        <v>94</v>
      </c>
      <c r="H27" s="17">
        <v>0.7</v>
      </c>
      <c r="I27" s="17"/>
      <c r="J27" s="17"/>
      <c r="K27" s="17"/>
      <c r="L27" s="17"/>
      <c r="M27" s="12">
        <v>0.1</v>
      </c>
    </row>
    <row r="28" spans="1:13" ht="14.25">
      <c r="A28" s="12">
        <f>A11</f>
        <v>0</v>
      </c>
      <c r="B28" s="25">
        <v>9.68</v>
      </c>
      <c r="C28" s="17">
        <v>15</v>
      </c>
      <c r="D28" s="18" t="s">
        <v>52</v>
      </c>
      <c r="E28" s="18" t="s">
        <v>52</v>
      </c>
      <c r="F28" s="18" t="s">
        <v>360</v>
      </c>
      <c r="G28" s="18">
        <v>77</v>
      </c>
      <c r="H28" s="18" t="s">
        <v>74</v>
      </c>
      <c r="I28" s="18" t="s">
        <v>361</v>
      </c>
      <c r="J28" s="18" t="s">
        <v>147</v>
      </c>
      <c r="K28" s="18" t="s">
        <v>147</v>
      </c>
      <c r="L28" s="18" t="s">
        <v>362</v>
      </c>
      <c r="M28" s="18" t="s">
        <v>363</v>
      </c>
    </row>
    <row r="29" spans="1:13" ht="14.25">
      <c r="A29" s="12" t="s">
        <v>37</v>
      </c>
      <c r="B29" s="25">
        <v>2.11</v>
      </c>
      <c r="C29" s="17">
        <v>30</v>
      </c>
      <c r="D29" s="17" t="s">
        <v>38</v>
      </c>
      <c r="E29" s="17" t="s">
        <v>39</v>
      </c>
      <c r="F29" s="17" t="s">
        <v>40</v>
      </c>
      <c r="G29" s="17" t="s">
        <v>41</v>
      </c>
      <c r="H29" s="17" t="s">
        <v>32</v>
      </c>
      <c r="I29" s="17">
        <v>0</v>
      </c>
      <c r="J29" s="17">
        <v>0</v>
      </c>
      <c r="K29" s="17" t="s">
        <v>32</v>
      </c>
      <c r="L29" s="17">
        <v>8</v>
      </c>
      <c r="M29" s="18" t="s">
        <v>42</v>
      </c>
    </row>
    <row r="30" spans="1:13" ht="14.25">
      <c r="A30" s="19" t="s">
        <v>45</v>
      </c>
      <c r="B30" s="26">
        <f>B26+B27+B28+B29</f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4.25">
      <c r="A31" s="13" t="s">
        <v>155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4.25">
      <c r="A32" s="12" t="s">
        <v>267</v>
      </c>
      <c r="B32" s="25">
        <v>5.5</v>
      </c>
      <c r="C32" s="17">
        <v>60</v>
      </c>
      <c r="D32" s="18" t="s">
        <v>268</v>
      </c>
      <c r="E32" s="18" t="s">
        <v>269</v>
      </c>
      <c r="F32" s="18" t="s">
        <v>270</v>
      </c>
      <c r="G32" s="18" t="s">
        <v>271</v>
      </c>
      <c r="H32" s="18" t="s">
        <v>74</v>
      </c>
      <c r="I32" s="18" t="s">
        <v>272</v>
      </c>
      <c r="J32" s="18" t="s">
        <v>114</v>
      </c>
      <c r="K32" s="18" t="s">
        <v>273</v>
      </c>
      <c r="L32" s="18" t="s">
        <v>274</v>
      </c>
      <c r="M32" s="18" t="s">
        <v>39</v>
      </c>
    </row>
    <row r="33" spans="1:13" ht="14.25">
      <c r="A33" s="12">
        <f aca="true" t="shared" si="0" ref="A33:A34">A16</f>
        <v>0</v>
      </c>
      <c r="B33" s="25">
        <f>27.53-6.05</f>
        <v>21.48</v>
      </c>
      <c r="C33" s="17">
        <v>250</v>
      </c>
      <c r="D33" s="17" t="s">
        <v>119</v>
      </c>
      <c r="E33" s="17" t="s">
        <v>120</v>
      </c>
      <c r="F33" s="17" t="s">
        <v>121</v>
      </c>
      <c r="G33" s="17" t="s">
        <v>122</v>
      </c>
      <c r="H33" s="17" t="s">
        <v>32</v>
      </c>
      <c r="I33" s="17" t="s">
        <v>123</v>
      </c>
      <c r="J33" s="17" t="s">
        <v>54</v>
      </c>
      <c r="K33" s="17" t="s">
        <v>55</v>
      </c>
      <c r="L33" s="17" t="s">
        <v>124</v>
      </c>
      <c r="M33" s="18" t="s">
        <v>125</v>
      </c>
    </row>
    <row r="34" spans="1:13" ht="14.25">
      <c r="A34" s="12">
        <f t="shared" si="0"/>
        <v>0</v>
      </c>
      <c r="B34" s="16">
        <v>9.05</v>
      </c>
      <c r="C34" s="17">
        <v>200</v>
      </c>
      <c r="D34" s="17">
        <v>7.2</v>
      </c>
      <c r="E34" s="17">
        <v>6.53</v>
      </c>
      <c r="F34" s="17">
        <v>43.73</v>
      </c>
      <c r="G34" s="17">
        <v>262.4</v>
      </c>
      <c r="H34" s="17">
        <v>0.08</v>
      </c>
      <c r="I34" s="17">
        <v>0</v>
      </c>
      <c r="J34" s="17" t="s">
        <v>74</v>
      </c>
      <c r="K34" s="17">
        <v>1.08</v>
      </c>
      <c r="L34" s="17" t="s">
        <v>90</v>
      </c>
      <c r="M34" s="18">
        <v>0.97</v>
      </c>
    </row>
    <row r="35" spans="1:13" ht="14.25">
      <c r="A35" s="12" t="s">
        <v>354</v>
      </c>
      <c r="B35" s="25">
        <v>32.49</v>
      </c>
      <c r="C35" s="17" t="s">
        <v>79</v>
      </c>
      <c r="D35" s="17">
        <v>7.42</v>
      </c>
      <c r="E35" s="17">
        <v>9.33</v>
      </c>
      <c r="F35" s="17">
        <v>2.58</v>
      </c>
      <c r="G35" s="17">
        <v>106</v>
      </c>
      <c r="H35" s="17"/>
      <c r="I35" s="17">
        <v>1.5</v>
      </c>
      <c r="J35" s="17"/>
      <c r="K35" s="17"/>
      <c r="L35" s="17"/>
      <c r="M35" s="18"/>
    </row>
    <row r="36" spans="1:13" ht="14.25">
      <c r="A36" s="12" t="s">
        <v>355</v>
      </c>
      <c r="B36" s="25">
        <v>5.48</v>
      </c>
      <c r="C36" s="17">
        <v>200</v>
      </c>
      <c r="D36" s="18" t="s">
        <v>33</v>
      </c>
      <c r="E36" s="18">
        <v>22</v>
      </c>
      <c r="F36" s="18" t="s">
        <v>32</v>
      </c>
      <c r="G36" s="18" t="s">
        <v>356</v>
      </c>
      <c r="H36" s="18" t="s">
        <v>173</v>
      </c>
      <c r="I36" s="18" t="s">
        <v>357</v>
      </c>
      <c r="J36" s="18">
        <v>8</v>
      </c>
      <c r="K36" s="18" t="s">
        <v>32</v>
      </c>
      <c r="L36" s="18" t="s">
        <v>180</v>
      </c>
      <c r="M36" s="18" t="s">
        <v>247</v>
      </c>
    </row>
    <row r="37" spans="1:13" ht="14.25">
      <c r="A37" s="12" t="s">
        <v>85</v>
      </c>
      <c r="B37" s="25">
        <v>4</v>
      </c>
      <c r="C37" s="17">
        <v>60</v>
      </c>
      <c r="D37" s="18" t="s">
        <v>86</v>
      </c>
      <c r="E37" s="18" t="s">
        <v>59</v>
      </c>
      <c r="F37" s="18">
        <v>0</v>
      </c>
      <c r="G37" s="18">
        <v>98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</row>
    <row r="38" spans="1:13" ht="13.5">
      <c r="A38" s="19" t="s">
        <v>45</v>
      </c>
      <c r="B38" s="26">
        <f>B32+B33+B34+B35+B36+B37</f>
        <v>78.00000000000001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2"/>
    </row>
    <row r="39" spans="2:12" ht="14.2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5" sqref="A5"/>
    </sheetView>
  </sheetViews>
  <sheetFormatPr defaultColWidth="9.140625" defaultRowHeight="12.75"/>
  <cols>
    <col min="1" max="1" width="46.57421875" style="0" customWidth="1"/>
    <col min="2" max="2" width="8.421875" style="0" customWidth="1"/>
    <col min="3" max="3" width="7.28125" style="0" customWidth="1"/>
    <col min="4" max="4" width="6.421875" style="0" customWidth="1"/>
    <col min="5" max="5" width="7.140625" style="0" customWidth="1"/>
    <col min="6" max="6" width="8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57421875" style="0" customWidth="1"/>
    <col min="11" max="12" width="5.28125" style="0" customWidth="1"/>
    <col min="13" max="13" width="5.00390625" style="0" customWidth="1"/>
    <col min="14" max="16384" width="11.421875" style="0" customWidth="1"/>
  </cols>
  <sheetData>
    <row r="1" spans="1:13" ht="12" customHeight="1">
      <c r="A1" s="5" t="s">
        <v>0</v>
      </c>
      <c r="B1" s="27"/>
      <c r="C1" s="28"/>
      <c r="D1" s="28"/>
      <c r="E1" s="28"/>
      <c r="F1" s="28"/>
      <c r="G1" s="28"/>
      <c r="H1" s="28" t="s">
        <v>1</v>
      </c>
      <c r="I1" s="28"/>
      <c r="J1" s="28"/>
      <c r="K1" s="28"/>
      <c r="L1" s="28"/>
      <c r="M1" s="5"/>
    </row>
    <row r="2" spans="1:13" ht="13.5">
      <c r="A2" s="5" t="s">
        <v>2</v>
      </c>
      <c r="B2" s="27"/>
      <c r="C2" s="28"/>
      <c r="D2" s="28"/>
      <c r="E2" s="28"/>
      <c r="F2" s="28"/>
      <c r="G2" s="28" t="s">
        <v>3</v>
      </c>
      <c r="H2" s="28"/>
      <c r="I2" s="28"/>
      <c r="J2" s="28"/>
      <c r="K2" s="28"/>
      <c r="L2" s="28"/>
      <c r="M2" s="5"/>
    </row>
    <row r="3" spans="1:13" ht="14.25" customHeight="1">
      <c r="A3" s="5" t="s">
        <v>4</v>
      </c>
      <c r="B3" s="27"/>
      <c r="C3" s="28"/>
      <c r="D3" s="28"/>
      <c r="E3" s="28" t="s">
        <v>5</v>
      </c>
      <c r="F3" s="28"/>
      <c r="G3" s="28"/>
      <c r="H3" s="28"/>
      <c r="I3" s="28"/>
      <c r="J3" s="5"/>
      <c r="K3" s="5"/>
      <c r="L3" s="5"/>
      <c r="M3" s="5"/>
    </row>
    <row r="4" spans="1:13" ht="13.5">
      <c r="A4" s="47" t="s">
        <v>364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4.25">
      <c r="A5" s="5" t="s">
        <v>365</v>
      </c>
      <c r="B5" s="29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12.75" customHeight="1">
      <c r="A6" s="9" t="s">
        <v>8</v>
      </c>
      <c r="B6" s="24" t="s">
        <v>9</v>
      </c>
      <c r="C6" s="11" t="s">
        <v>10</v>
      </c>
      <c r="D6" s="9" t="s">
        <v>11</v>
      </c>
      <c r="E6" s="9"/>
      <c r="F6" s="9"/>
      <c r="G6" s="9" t="s">
        <v>12</v>
      </c>
      <c r="H6" s="9"/>
      <c r="I6" s="9"/>
      <c r="J6" s="9"/>
      <c r="K6" s="9"/>
      <c r="L6" s="9"/>
      <c r="M6" s="12"/>
    </row>
    <row r="7" spans="1:13" ht="13.5">
      <c r="A7" s="9"/>
      <c r="B7" s="24"/>
      <c r="C7" s="11"/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12" t="s">
        <v>22</v>
      </c>
    </row>
    <row r="8" spans="1:13" ht="13.5">
      <c r="A8" s="13" t="s">
        <v>366</v>
      </c>
      <c r="B8" s="53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</row>
    <row r="9" spans="1:13" ht="14.25">
      <c r="A9" s="12" t="s">
        <v>367</v>
      </c>
      <c r="B9" s="16">
        <f>17.53-0.11</f>
        <v>17.42</v>
      </c>
      <c r="C9" s="17" t="s">
        <v>25</v>
      </c>
      <c r="D9" s="17" t="s">
        <v>26</v>
      </c>
      <c r="E9" s="17" t="s">
        <v>27</v>
      </c>
      <c r="F9" s="17" t="s">
        <v>28</v>
      </c>
      <c r="G9" s="17" t="s">
        <v>29</v>
      </c>
      <c r="H9" s="17" t="s">
        <v>30</v>
      </c>
      <c r="I9" s="17" t="s">
        <v>31</v>
      </c>
      <c r="J9" s="17" t="s">
        <v>32</v>
      </c>
      <c r="K9" s="17" t="s">
        <v>33</v>
      </c>
      <c r="L9" s="17" t="s">
        <v>34</v>
      </c>
      <c r="M9" s="18" t="s">
        <v>35</v>
      </c>
    </row>
    <row r="10" spans="1:13" ht="14.25">
      <c r="A10" s="12" t="s">
        <v>368</v>
      </c>
      <c r="B10" s="25">
        <v>4.43</v>
      </c>
      <c r="C10" s="17">
        <v>200</v>
      </c>
      <c r="D10" s="18" t="s">
        <v>33</v>
      </c>
      <c r="E10" s="18" t="s">
        <v>33</v>
      </c>
      <c r="F10" s="18" t="s">
        <v>289</v>
      </c>
      <c r="G10" s="18" t="s">
        <v>290</v>
      </c>
      <c r="H10" s="18" t="s">
        <v>147</v>
      </c>
      <c r="I10" s="18" t="s">
        <v>291</v>
      </c>
      <c r="J10" s="18">
        <v>0</v>
      </c>
      <c r="K10" s="18" t="s">
        <v>33</v>
      </c>
      <c r="L10" s="18">
        <v>4</v>
      </c>
      <c r="M10" s="18" t="s">
        <v>165</v>
      </c>
    </row>
    <row r="11" spans="1:13" ht="14.25">
      <c r="A11" s="12" t="s">
        <v>36</v>
      </c>
      <c r="B11" s="25">
        <v>6.04</v>
      </c>
      <c r="C11" s="17">
        <v>10</v>
      </c>
      <c r="D11" s="17" t="s">
        <v>170</v>
      </c>
      <c r="E11" s="17" t="s">
        <v>171</v>
      </c>
      <c r="F11" s="17">
        <v>0</v>
      </c>
      <c r="G11" s="17">
        <v>90</v>
      </c>
      <c r="H11" s="17" t="s">
        <v>147</v>
      </c>
      <c r="I11" s="17" t="s">
        <v>172</v>
      </c>
      <c r="J11" s="17" t="s">
        <v>173</v>
      </c>
      <c r="K11" s="17" t="s">
        <v>114</v>
      </c>
      <c r="L11" s="17">
        <v>220</v>
      </c>
      <c r="M11" s="18" t="s">
        <v>174</v>
      </c>
    </row>
    <row r="12" spans="1:13" ht="14.25">
      <c r="A12" s="12" t="s">
        <v>37</v>
      </c>
      <c r="B12" s="25">
        <v>2.11</v>
      </c>
      <c r="C12" s="17">
        <v>30</v>
      </c>
      <c r="D12" s="18" t="s">
        <v>38</v>
      </c>
      <c r="E12" s="18" t="s">
        <v>39</v>
      </c>
      <c r="F12" s="18" t="s">
        <v>318</v>
      </c>
      <c r="G12" s="18">
        <v>95</v>
      </c>
      <c r="H12" s="18" t="s">
        <v>74</v>
      </c>
      <c r="I12" s="18">
        <v>0</v>
      </c>
      <c r="J12" s="18">
        <v>0</v>
      </c>
      <c r="K12" s="18" t="s">
        <v>74</v>
      </c>
      <c r="L12" s="18">
        <v>4</v>
      </c>
      <c r="M12" s="18" t="s">
        <v>54</v>
      </c>
    </row>
    <row r="13" spans="1:13" ht="14.25">
      <c r="A13" s="19" t="s">
        <v>45</v>
      </c>
      <c r="B13" s="26">
        <f>B9+B10+B11+B12</f>
        <v>30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ht="12.75" customHeight="1">
      <c r="A14" s="13" t="s">
        <v>89</v>
      </c>
      <c r="B14" s="5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4.25">
      <c r="A15" s="12" t="s">
        <v>369</v>
      </c>
      <c r="B15" s="25">
        <v>5.16</v>
      </c>
      <c r="C15" s="17">
        <v>60</v>
      </c>
      <c r="D15" s="17">
        <v>0.81</v>
      </c>
      <c r="E15" s="17">
        <v>3.65</v>
      </c>
      <c r="F15" s="17">
        <v>4.72</v>
      </c>
      <c r="G15" s="17">
        <v>53.91</v>
      </c>
      <c r="H15" s="17">
        <v>0.01</v>
      </c>
      <c r="I15" s="17">
        <v>5.7</v>
      </c>
      <c r="J15" s="17" t="s">
        <v>44</v>
      </c>
      <c r="K15" s="17">
        <v>1.64</v>
      </c>
      <c r="L15" s="17">
        <v>21.09</v>
      </c>
      <c r="M15" s="18">
        <v>0.8</v>
      </c>
    </row>
    <row r="16" spans="1:13" ht="14.25">
      <c r="A16" s="12" t="s">
        <v>370</v>
      </c>
      <c r="B16" s="25">
        <v>15.95</v>
      </c>
      <c r="C16" s="17" t="s">
        <v>234</v>
      </c>
      <c r="D16" s="17" t="s">
        <v>104</v>
      </c>
      <c r="E16" s="17" t="s">
        <v>235</v>
      </c>
      <c r="F16" s="17" t="s">
        <v>236</v>
      </c>
      <c r="G16" s="17" t="s">
        <v>237</v>
      </c>
      <c r="H16" s="17" t="s">
        <v>73</v>
      </c>
      <c r="I16" s="17" t="s">
        <v>238</v>
      </c>
      <c r="J16" s="17" t="s">
        <v>217</v>
      </c>
      <c r="K16" s="17" t="s">
        <v>239</v>
      </c>
      <c r="L16" s="17" t="s">
        <v>240</v>
      </c>
      <c r="M16" s="18" t="s">
        <v>241</v>
      </c>
    </row>
    <row r="17" spans="1:13" ht="14.25">
      <c r="A17" s="12" t="s">
        <v>197</v>
      </c>
      <c r="B17" s="25">
        <v>10.26</v>
      </c>
      <c r="C17" s="17">
        <v>150</v>
      </c>
      <c r="D17" s="17">
        <v>4.88</v>
      </c>
      <c r="E17" s="17">
        <v>4.01</v>
      </c>
      <c r="F17" s="17">
        <v>47.83</v>
      </c>
      <c r="G17" s="17">
        <v>199.5</v>
      </c>
      <c r="H17" s="17">
        <v>0.03</v>
      </c>
      <c r="I17" s="17">
        <v>3.48</v>
      </c>
      <c r="J17" s="17">
        <v>0.04</v>
      </c>
      <c r="K17" s="17">
        <v>0.38</v>
      </c>
      <c r="L17" s="17">
        <v>3.48</v>
      </c>
      <c r="M17" s="18">
        <v>0.69</v>
      </c>
    </row>
    <row r="18" spans="1:13" ht="14.25">
      <c r="A18" s="12" t="s">
        <v>371</v>
      </c>
      <c r="B18" s="25">
        <v>27.78</v>
      </c>
      <c r="C18" s="17" t="s">
        <v>288</v>
      </c>
      <c r="D18" s="17" t="s">
        <v>372</v>
      </c>
      <c r="E18" s="17" t="s">
        <v>373</v>
      </c>
      <c r="F18" s="17" t="s">
        <v>139</v>
      </c>
      <c r="G18" s="17" t="s">
        <v>374</v>
      </c>
      <c r="H18" s="17" t="s">
        <v>73</v>
      </c>
      <c r="I18" s="17" t="s">
        <v>375</v>
      </c>
      <c r="J18" s="17" t="s">
        <v>376</v>
      </c>
      <c r="K18" s="17" t="s">
        <v>311</v>
      </c>
      <c r="L18" s="17" t="s">
        <v>377</v>
      </c>
      <c r="M18" s="18" t="s">
        <v>202</v>
      </c>
    </row>
    <row r="19" spans="1:13" ht="14.25">
      <c r="A19" s="12" t="s">
        <v>198</v>
      </c>
      <c r="B19" s="25">
        <v>4.85</v>
      </c>
      <c r="C19" s="17">
        <v>200</v>
      </c>
      <c r="D19" s="18" t="s">
        <v>59</v>
      </c>
      <c r="E19" s="18">
        <v>0</v>
      </c>
      <c r="F19" s="18" t="s">
        <v>199</v>
      </c>
      <c r="G19" s="18" t="s">
        <v>200</v>
      </c>
      <c r="H19" s="18" t="s">
        <v>82</v>
      </c>
      <c r="I19" s="18">
        <v>0</v>
      </c>
      <c r="J19" s="18">
        <v>0</v>
      </c>
      <c r="K19" s="18" t="s">
        <v>81</v>
      </c>
      <c r="L19" s="18" t="s">
        <v>201</v>
      </c>
      <c r="M19" s="18" t="s">
        <v>202</v>
      </c>
    </row>
    <row r="20" spans="1:13" ht="14.25">
      <c r="A20" s="12" t="s">
        <v>85</v>
      </c>
      <c r="B20" s="25">
        <v>4</v>
      </c>
      <c r="C20" s="17">
        <v>60</v>
      </c>
      <c r="D20" s="18" t="s">
        <v>86</v>
      </c>
      <c r="E20" s="18" t="s">
        <v>59</v>
      </c>
      <c r="F20" s="18" t="s">
        <v>378</v>
      </c>
      <c r="G20" s="18">
        <v>98</v>
      </c>
      <c r="H20" s="18" t="s">
        <v>74</v>
      </c>
      <c r="I20" s="18">
        <v>0</v>
      </c>
      <c r="J20" s="18">
        <v>0</v>
      </c>
      <c r="K20" s="18" t="s">
        <v>74</v>
      </c>
      <c r="L20" s="18">
        <v>4</v>
      </c>
      <c r="M20" s="18" t="s">
        <v>54</v>
      </c>
    </row>
    <row r="21" spans="1:13" ht="13.5">
      <c r="A21" s="19" t="s">
        <v>45</v>
      </c>
      <c r="B21" s="26">
        <f>B15+B16+B17+B18+B19+B20</f>
        <v>68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</row>
    <row r="22" spans="1:13" ht="13.5">
      <c r="A22" s="47" t="s">
        <v>379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4.25" customHeight="1">
      <c r="A23" s="9" t="s">
        <v>8</v>
      </c>
      <c r="B23" s="24" t="s">
        <v>9</v>
      </c>
      <c r="C23" s="11" t="s">
        <v>10</v>
      </c>
      <c r="D23" s="9" t="s">
        <v>11</v>
      </c>
      <c r="E23" s="9"/>
      <c r="F23" s="9"/>
      <c r="G23" s="9" t="s">
        <v>12</v>
      </c>
      <c r="H23" s="9"/>
      <c r="I23" s="9"/>
      <c r="J23" s="9"/>
      <c r="K23" s="9"/>
      <c r="L23" s="9"/>
      <c r="M23" s="12"/>
    </row>
    <row r="24" spans="1:13" ht="13.5">
      <c r="A24" s="9"/>
      <c r="B24" s="24"/>
      <c r="C24" s="11"/>
      <c r="D24" s="9" t="s">
        <v>13</v>
      </c>
      <c r="E24" s="9" t="s">
        <v>14</v>
      </c>
      <c r="F24" s="9" t="s">
        <v>15</v>
      </c>
      <c r="G24" s="9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21</v>
      </c>
      <c r="M24" s="12" t="s">
        <v>22</v>
      </c>
    </row>
    <row r="25" spans="1:13" ht="13.5">
      <c r="A25" s="13" t="s">
        <v>380</v>
      </c>
      <c r="B25" s="5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3"/>
    </row>
    <row r="26" spans="1:13" ht="14.25">
      <c r="A26" s="12">
        <f aca="true" t="shared" si="0" ref="A26:A28">A9</f>
        <v>0</v>
      </c>
      <c r="B26" s="25">
        <f>22.53-0.11</f>
        <v>22.42</v>
      </c>
      <c r="C26" s="17" t="s">
        <v>88</v>
      </c>
      <c r="D26" s="17">
        <v>6.2</v>
      </c>
      <c r="E26" s="17">
        <v>9.53</v>
      </c>
      <c r="F26" s="17">
        <v>42.48</v>
      </c>
      <c r="G26" s="17">
        <v>290.77</v>
      </c>
      <c r="H26" s="17">
        <v>0.15</v>
      </c>
      <c r="I26" s="17">
        <v>0.99</v>
      </c>
      <c r="J26" s="17">
        <v>0.06</v>
      </c>
      <c r="K26" s="17">
        <v>0.18</v>
      </c>
      <c r="L26" s="17">
        <v>111.31</v>
      </c>
      <c r="M26" s="18">
        <v>1.18</v>
      </c>
    </row>
    <row r="27" spans="1:13" ht="14.25">
      <c r="A27" s="12">
        <f t="shared" si="0"/>
        <v>0</v>
      </c>
      <c r="B27" s="25">
        <v>4.43</v>
      </c>
      <c r="C27" s="17">
        <v>200</v>
      </c>
      <c r="D27" s="18" t="s">
        <v>33</v>
      </c>
      <c r="E27" s="18" t="s">
        <v>33</v>
      </c>
      <c r="F27" s="18" t="s">
        <v>289</v>
      </c>
      <c r="G27" s="18" t="s">
        <v>290</v>
      </c>
      <c r="H27" s="18" t="s">
        <v>147</v>
      </c>
      <c r="I27" s="18" t="s">
        <v>291</v>
      </c>
      <c r="J27" s="18">
        <v>0</v>
      </c>
      <c r="K27" s="18" t="s">
        <v>33</v>
      </c>
      <c r="L27" s="18">
        <v>4</v>
      </c>
      <c r="M27" s="18" t="s">
        <v>165</v>
      </c>
    </row>
    <row r="28" spans="1:13" ht="14.25">
      <c r="A28" s="12">
        <f t="shared" si="0"/>
        <v>0</v>
      </c>
      <c r="B28" s="25">
        <v>6.04</v>
      </c>
      <c r="C28" s="17">
        <v>10</v>
      </c>
      <c r="D28" s="18" t="s">
        <v>170</v>
      </c>
      <c r="E28" s="18" t="s">
        <v>171</v>
      </c>
      <c r="F28" s="18">
        <v>0</v>
      </c>
      <c r="G28" s="18">
        <v>90</v>
      </c>
      <c r="H28" s="18" t="s">
        <v>147</v>
      </c>
      <c r="I28" s="18" t="s">
        <v>172</v>
      </c>
      <c r="J28" s="18" t="s">
        <v>173</v>
      </c>
      <c r="K28" s="18" t="s">
        <v>114</v>
      </c>
      <c r="L28" s="18">
        <v>220</v>
      </c>
      <c r="M28" s="18" t="s">
        <v>174</v>
      </c>
    </row>
    <row r="29" spans="1:13" ht="14.25">
      <c r="A29" s="12" t="s">
        <v>37</v>
      </c>
      <c r="B29" s="25">
        <v>2.11</v>
      </c>
      <c r="C29" s="17">
        <v>30</v>
      </c>
      <c r="D29" s="18" t="s">
        <v>38</v>
      </c>
      <c r="E29" s="18" t="s">
        <v>39</v>
      </c>
      <c r="F29" s="18" t="s">
        <v>318</v>
      </c>
      <c r="G29" s="18">
        <v>95</v>
      </c>
      <c r="H29" s="18" t="s">
        <v>74</v>
      </c>
      <c r="I29" s="18">
        <v>0</v>
      </c>
      <c r="J29" s="18">
        <v>0</v>
      </c>
      <c r="K29" s="18" t="s">
        <v>74</v>
      </c>
      <c r="L29" s="18">
        <v>4</v>
      </c>
      <c r="M29" s="18" t="s">
        <v>54</v>
      </c>
    </row>
    <row r="30" spans="1:13" ht="14.25">
      <c r="A30" s="19" t="s">
        <v>45</v>
      </c>
      <c r="B30" s="26">
        <f>B26+B27+B28+B29</f>
        <v>35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</row>
    <row r="31" spans="1:13" ht="12.75" customHeight="1">
      <c r="A31" s="13" t="s">
        <v>319</v>
      </c>
      <c r="B31" s="5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4.25">
      <c r="A32" s="12" t="s">
        <v>369</v>
      </c>
      <c r="B32" s="25">
        <v>7.63</v>
      </c>
      <c r="C32" s="17">
        <v>80</v>
      </c>
      <c r="D32" s="17">
        <v>0.81</v>
      </c>
      <c r="E32" s="17">
        <v>3.65</v>
      </c>
      <c r="F32" s="17">
        <v>4.72</v>
      </c>
      <c r="G32" s="17">
        <v>53.91</v>
      </c>
      <c r="H32" s="17">
        <v>0.01</v>
      </c>
      <c r="I32" s="17">
        <v>5.7</v>
      </c>
      <c r="J32" s="17" t="s">
        <v>44</v>
      </c>
      <c r="K32" s="17">
        <v>1.64</v>
      </c>
      <c r="L32" s="17">
        <v>21.09</v>
      </c>
      <c r="M32" s="18">
        <v>0.8</v>
      </c>
    </row>
    <row r="33" spans="1:13" ht="14.25">
      <c r="A33" s="12">
        <f>A16</f>
        <v>0</v>
      </c>
      <c r="B33" s="25">
        <f>18.93</f>
        <v>18.93</v>
      </c>
      <c r="C33" s="17" t="s">
        <v>300</v>
      </c>
      <c r="D33" s="17">
        <v>1.9</v>
      </c>
      <c r="E33" s="17">
        <v>6.17</v>
      </c>
      <c r="F33" s="17">
        <v>8.11</v>
      </c>
      <c r="G33" s="17">
        <v>99.7</v>
      </c>
      <c r="H33" s="17" t="s">
        <v>73</v>
      </c>
      <c r="I33" s="17" t="s">
        <v>238</v>
      </c>
      <c r="J33" s="17" t="s">
        <v>217</v>
      </c>
      <c r="K33" s="17" t="s">
        <v>239</v>
      </c>
      <c r="L33" s="17" t="s">
        <v>240</v>
      </c>
      <c r="M33" s="18" t="s">
        <v>241</v>
      </c>
    </row>
    <row r="34" spans="1:13" ht="14.25">
      <c r="A34" s="12" t="s">
        <v>197</v>
      </c>
      <c r="B34" s="25">
        <v>14.81</v>
      </c>
      <c r="C34" s="17">
        <v>200</v>
      </c>
      <c r="D34" s="17">
        <v>6.5</v>
      </c>
      <c r="E34" s="17">
        <v>4.07</v>
      </c>
      <c r="F34" s="17">
        <v>63.77</v>
      </c>
      <c r="G34" s="17">
        <v>266</v>
      </c>
      <c r="H34" s="17">
        <v>0.03</v>
      </c>
      <c r="I34" s="17">
        <v>3.48</v>
      </c>
      <c r="J34" s="17">
        <v>0.04</v>
      </c>
      <c r="K34" s="17">
        <v>0.38</v>
      </c>
      <c r="L34" s="17">
        <v>3.48</v>
      </c>
      <c r="M34" s="18">
        <v>0.69</v>
      </c>
    </row>
    <row r="35" spans="1:13" ht="14.25">
      <c r="A35" s="12" t="s">
        <v>371</v>
      </c>
      <c r="B35" s="25">
        <f>B18</f>
        <v>27.78</v>
      </c>
      <c r="C35" s="17" t="s">
        <v>288</v>
      </c>
      <c r="D35" s="17" t="s">
        <v>372</v>
      </c>
      <c r="E35" s="17" t="s">
        <v>373</v>
      </c>
      <c r="F35" s="17" t="s">
        <v>139</v>
      </c>
      <c r="G35" s="17" t="s">
        <v>374</v>
      </c>
      <c r="H35" s="17" t="s">
        <v>73</v>
      </c>
      <c r="I35" s="17" t="s">
        <v>375</v>
      </c>
      <c r="J35" s="17" t="s">
        <v>376</v>
      </c>
      <c r="K35" s="17" t="s">
        <v>311</v>
      </c>
      <c r="L35" s="17" t="s">
        <v>377</v>
      </c>
      <c r="M35" s="18" t="s">
        <v>202</v>
      </c>
    </row>
    <row r="36" spans="1:13" ht="14.25">
      <c r="A36" s="12" t="s">
        <v>198</v>
      </c>
      <c r="B36" s="25">
        <v>4.85</v>
      </c>
      <c r="C36" s="17">
        <v>200</v>
      </c>
      <c r="D36" s="18">
        <v>0.5700000000000001</v>
      </c>
      <c r="E36" s="18" t="s">
        <v>341</v>
      </c>
      <c r="F36" s="18">
        <v>32.21</v>
      </c>
      <c r="G36" s="18">
        <v>126.05</v>
      </c>
      <c r="H36" s="18" t="s">
        <v>381</v>
      </c>
      <c r="I36" s="18" t="s">
        <v>44</v>
      </c>
      <c r="J36" s="18" t="s">
        <v>44</v>
      </c>
      <c r="K36" s="18" t="s">
        <v>44</v>
      </c>
      <c r="L36" s="18">
        <v>0</v>
      </c>
      <c r="M36" s="18" t="s">
        <v>44</v>
      </c>
    </row>
    <row r="37" spans="1:13" ht="14.25">
      <c r="A37" s="12" t="s">
        <v>85</v>
      </c>
      <c r="B37" s="25">
        <v>4</v>
      </c>
      <c r="C37" s="17">
        <v>60</v>
      </c>
      <c r="D37" s="18" t="s">
        <v>86</v>
      </c>
      <c r="E37" s="18" t="s">
        <v>59</v>
      </c>
      <c r="F37" s="18" t="s">
        <v>378</v>
      </c>
      <c r="G37" s="18">
        <v>98</v>
      </c>
      <c r="H37" s="18" t="s">
        <v>74</v>
      </c>
      <c r="I37" s="18">
        <v>0</v>
      </c>
      <c r="J37" s="18">
        <v>0</v>
      </c>
      <c r="K37" s="18" t="s">
        <v>74</v>
      </c>
      <c r="L37" s="18">
        <v>4</v>
      </c>
      <c r="M37" s="18" t="s">
        <v>54</v>
      </c>
    </row>
    <row r="38" spans="1:13" ht="12" customHeight="1">
      <c r="A38" s="19" t="s">
        <v>45</v>
      </c>
      <c r="B38" s="26">
        <f>B32+B33+B34+B35+B36+B37</f>
        <v>78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2"/>
    </row>
    <row r="39" spans="2:12" ht="14.2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ht="14.25"/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2023-12-20T09:44:16Z</cp:lastPrinted>
  <dcterms:created xsi:type="dcterms:W3CDTF">2017-10-20T20:41:04Z</dcterms:created>
  <dcterms:modified xsi:type="dcterms:W3CDTF">2023-12-21T09:55:03Z</dcterms:modified>
  <cp:category/>
  <cp:version/>
  <cp:contentType/>
  <cp:contentStatus/>
  <cp:revision>23</cp:revision>
</cp:coreProperties>
</file>