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15450" windowHeight="11145"/>
  </bookViews>
  <sheets>
    <sheet name="2024" sheetId="5" r:id="rId1"/>
  </sheets>
  <definedNames>
    <definedName name="_xlnm.Print_Area" localSheetId="0">'2024'!$A$1:$L$426</definedName>
  </definedNames>
  <calcPr calcId="145621"/>
</workbook>
</file>

<file path=xl/calcChain.xml><?xml version="1.0" encoding="utf-8"?>
<calcChain xmlns="http://schemas.openxmlformats.org/spreadsheetml/2006/main">
  <c r="G221" i="5" l="1"/>
  <c r="G68" i="5" l="1"/>
  <c r="G67" i="5"/>
  <c r="G69" i="5" l="1"/>
  <c r="G201" i="5"/>
  <c r="G159" i="5"/>
  <c r="G152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24" i="5"/>
  <c r="G109" i="5"/>
  <c r="G52" i="5"/>
  <c r="G153" i="5" l="1"/>
  <c r="G348" i="5"/>
  <c r="G320" i="5"/>
  <c r="G59" i="5"/>
  <c r="G58" i="5"/>
  <c r="G61" i="5" l="1"/>
  <c r="G237" i="5"/>
  <c r="G238" i="5"/>
  <c r="G236" i="5"/>
  <c r="G235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40" i="5" l="1"/>
  <c r="G228" i="5"/>
  <c r="G229" i="5" s="1"/>
  <c r="G299" i="5" l="1"/>
  <c r="G300" i="5"/>
  <c r="G301" i="5"/>
  <c r="G302" i="5"/>
  <c r="G303" i="5"/>
  <c r="G304" i="5"/>
  <c r="G305" i="5"/>
  <c r="G307" i="5"/>
  <c r="G308" i="5"/>
  <c r="G298" i="5"/>
  <c r="G191" i="5" l="1"/>
  <c r="G94" i="5"/>
  <c r="G357" i="5" l="1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2" i="5"/>
  <c r="G383" i="5"/>
  <c r="G384" i="5"/>
  <c r="G385" i="5"/>
  <c r="G386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356" i="5"/>
  <c r="G190" i="5" l="1"/>
  <c r="F34" i="5" l="1"/>
  <c r="F39" i="5" s="1"/>
  <c r="G71" i="5" s="1"/>
  <c r="G309" i="5" l="1"/>
  <c r="G243" i="5" l="1"/>
  <c r="G291" i="5" l="1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416" i="5" l="1"/>
  <c r="G415" i="5"/>
  <c r="G414" i="5"/>
  <c r="G413" i="5"/>
  <c r="G412" i="5"/>
  <c r="G411" i="5"/>
  <c r="G417" i="5"/>
  <c r="G420" i="5" l="1"/>
  <c r="G355" i="5"/>
  <c r="G404" i="5" l="1"/>
  <c r="G421" i="5" s="1"/>
  <c r="G176" i="5"/>
  <c r="G193" i="5" s="1"/>
  <c r="G210" i="5" s="1"/>
  <c r="G423" i="5" s="1"/>
</calcChain>
</file>

<file path=xl/sharedStrings.xml><?xml version="1.0" encoding="utf-8"?>
<sst xmlns="http://schemas.openxmlformats.org/spreadsheetml/2006/main" count="484" uniqueCount="293">
  <si>
    <t>N п/п</t>
  </si>
  <si>
    <t>Установленная штатная численность, единиц</t>
  </si>
  <si>
    <t>ФОТ согласно штатному расписанию ,руб</t>
  </si>
  <si>
    <t xml:space="preserve"> выплаты стимулирующего характера</t>
  </si>
  <si>
    <t>Итого:</t>
  </si>
  <si>
    <t>Наименование расходов</t>
  </si>
  <si>
    <t>x</t>
  </si>
  <si>
    <t xml:space="preserve">        страхование в Пенсионный фонд Российской Федерации, в Фонд</t>
  </si>
  <si>
    <t xml:space="preserve">        социального страхования Российской Федерации, в Федеральный</t>
  </si>
  <si>
    <t xml:space="preserve">               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</si>
  <si>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</si>
  <si>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руб.</t>
  </si>
  <si>
    <t>Страховые взносы в Пенсионный фонд Российской Федерации, всего</t>
  </si>
  <si>
    <t>1.1.</t>
  </si>
  <si>
    <t>в том числе:</t>
  </si>
  <si>
    <t>по ставке 22,0%</t>
  </si>
  <si>
    <t>Страховые взносы в Фонд социального страхования Российской Федерации, всего</t>
  </si>
  <si>
    <t>х</t>
  </si>
  <si>
    <t>2.1.</t>
  </si>
  <si>
    <t>обязательное социальное страхование на случай временной нетрудоспособности и в связи с материнством по ставке 2,9%</t>
  </si>
  <si>
    <t>2.2.</t>
  </si>
  <si>
    <t>обязательное социальное страхование от несчастных случаев на производстве и профессиональных заболеваний по ставке 0,2%</t>
  </si>
  <si>
    <t>Страховые взносы в Федеральный фонд обязательного медицинского страхования, всего (по ставке 5,1%)</t>
  </si>
  <si>
    <t>Налоговая база, руб.</t>
  </si>
  <si>
    <t>Количество номеров</t>
  </si>
  <si>
    <t>Количество платежей в год</t>
  </si>
  <si>
    <t>Стоимость за единицу, руб.</t>
  </si>
  <si>
    <t>Наименование показателя</t>
  </si>
  <si>
    <t>Размер потребления ресурсов</t>
  </si>
  <si>
    <t>Тариф (с учетом НДС), руб.</t>
  </si>
  <si>
    <t>Стоимость работ (услуг), руб.</t>
  </si>
  <si>
    <t>Стоимость услуги, руб.</t>
  </si>
  <si>
    <t>Количество</t>
  </si>
  <si>
    <t>Налог на имущество</t>
  </si>
  <si>
    <t>Услуги связи</t>
  </si>
  <si>
    <t>Дератизация</t>
  </si>
  <si>
    <t>Электроэнергия</t>
  </si>
  <si>
    <t>Сок фруктовый (л)</t>
  </si>
  <si>
    <t>Фонд оплаты труда в год, руб. (гр3+гр4+гр5)*12мес</t>
  </si>
  <si>
    <t>Услуги интернет</t>
  </si>
  <si>
    <t>Источник финансового обеспечения ____субсидия на выполнение муниципального задания</t>
  </si>
  <si>
    <t>Макаронные изделия в/с (кг)</t>
  </si>
  <si>
    <t>Мука пшеничная, в/с (кг)</t>
  </si>
  <si>
    <t>Томатная паста (кг)</t>
  </si>
  <si>
    <t>Картофель (кг)</t>
  </si>
  <si>
    <t xml:space="preserve">Помидоры свежие (кг) </t>
  </si>
  <si>
    <t>Вафли (кг)</t>
  </si>
  <si>
    <t>ВСЕГО</t>
  </si>
  <si>
    <t>1. Расчеты (обоснования) расходов на оплату труда</t>
  </si>
  <si>
    <t>Источник финансового обеспечения от предпринимательской и иной приносящей доход деятельности</t>
  </si>
  <si>
    <t>Природный газ</t>
  </si>
  <si>
    <t>Холодная вода</t>
  </si>
  <si>
    <t>Водоотведение</t>
  </si>
  <si>
    <t>Замер сопротивления изоляции проводов</t>
  </si>
  <si>
    <t>Поверка и заправка огнетушителей</t>
  </si>
  <si>
    <t>Вывоз ТБО</t>
  </si>
  <si>
    <t>Подписка периодических изданий</t>
  </si>
  <si>
    <t>Хозяйственные товары</t>
  </si>
  <si>
    <t>Сахарный песок (кг)</t>
  </si>
  <si>
    <t>Крупа манная в/с (кг)</t>
  </si>
  <si>
    <t>Крупа рисовая в/с (кг)</t>
  </si>
  <si>
    <t>Крупа пшенная в/с (кг)</t>
  </si>
  <si>
    <t>Крупа пшеничная  в/с (кг)</t>
  </si>
  <si>
    <t>Крупа гречневая в/с (кг)</t>
  </si>
  <si>
    <t>Масло растит. раф. в/с (кг)</t>
  </si>
  <si>
    <t>Смесь сухофруктов (курага, чернослив) (кг)</t>
  </si>
  <si>
    <t>Какао (кг)</t>
  </si>
  <si>
    <t>Кофейный напиток (кг)</t>
  </si>
  <si>
    <t>Чай черный крупнолистов. (кг)</t>
  </si>
  <si>
    <t>Дрожжи прессованные (кг)</t>
  </si>
  <si>
    <t>Повидло яблочное (кг)</t>
  </si>
  <si>
    <t>Соль йодиров. пищевая (кг)</t>
  </si>
  <si>
    <t>Печенье в/с (кг)</t>
  </si>
  <si>
    <t>Яйца куриные 1 категории (шт)</t>
  </si>
  <si>
    <t>Мясо цыплят бройлер. (кг)</t>
  </si>
  <si>
    <t>Творог 9% жирности (кг)</t>
  </si>
  <si>
    <t>Масло сливочн. в/с 72,5% жирн. (кг)</t>
  </si>
  <si>
    <t>Сметана 15% жирн. (кг)</t>
  </si>
  <si>
    <t>Крахмал (кг)</t>
  </si>
  <si>
    <t>Яблоки свежие (кг)</t>
  </si>
  <si>
    <t>Лимон (кг)</t>
  </si>
  <si>
    <t>Изюм без косточек (кг)</t>
  </si>
  <si>
    <t>Огурцы свежие (кг)</t>
  </si>
  <si>
    <t>Сыр российский (кг)</t>
  </si>
  <si>
    <t>Шоколадные конфеты (кг)</t>
  </si>
  <si>
    <t>Капуста (кг)</t>
  </si>
  <si>
    <t>Морковь (кг)</t>
  </si>
  <si>
    <t>Лук репчатый (кг)</t>
  </si>
  <si>
    <t>Свекла столовая (кг)</t>
  </si>
  <si>
    <t>Клей БФ-6 (шт.)</t>
  </si>
  <si>
    <t>Уголь активированный (уп.)</t>
  </si>
  <si>
    <t>Спиртовые салфетки (шт.)</t>
  </si>
  <si>
    <t>Брилл. зел. 1% спирт. р-р 10 мл (шт.)</t>
  </si>
  <si>
    <t>Напальчники   (уп.)</t>
  </si>
  <si>
    <t>Раствор йода 5%  (шт.)</t>
  </si>
  <si>
    <t>Перчатки стерильные  (шт.)</t>
  </si>
  <si>
    <t>Маска медицинская  (шт.)</t>
  </si>
  <si>
    <t>Гепариновая мазь  (шт.)</t>
  </si>
  <si>
    <t>Мазь тетрациклиновая  (шт.)</t>
  </si>
  <si>
    <t>Перекись водорода  (шт.)</t>
  </si>
  <si>
    <t>Оксолин  (шт.)</t>
  </si>
  <si>
    <t>Новокаин 0,5%   (уп.)</t>
  </si>
  <si>
    <t>Шприц 2,0 (шт.)</t>
  </si>
  <si>
    <t>Ватные палочки 50шт.  (уп.)</t>
  </si>
  <si>
    <t>Сироп шиповника  (фл.)</t>
  </si>
  <si>
    <t>Перчатки нестерильные  (шт.)</t>
  </si>
  <si>
    <t>Лейкопластырь бактерицид.  (шт.)</t>
  </si>
  <si>
    <t>Заправка и ремонт картриджей</t>
  </si>
  <si>
    <t>Гидропромывка  и опрессовка системы отопления</t>
  </si>
  <si>
    <t>Молоко пастер. 3,2% жирн. (кг)</t>
  </si>
  <si>
    <t>Техническое обслуживание автоматической пожарной сигнализации</t>
  </si>
  <si>
    <t>Техническое обслуживание системы оповещения о пожаре и оборудования ПАК "Альтоника-Мониторинг"</t>
  </si>
  <si>
    <t>Всего</t>
  </si>
  <si>
    <t xml:space="preserve">Проведение лабораторных исследований </t>
  </si>
  <si>
    <t>Лекарственные средства</t>
  </si>
  <si>
    <t>Противопожарные мероприятия</t>
  </si>
  <si>
    <t>Горох (колотый) шлиф.</t>
  </si>
  <si>
    <t>Тех. обслуживание и сопровождение  инф. ресурсов "Асофт"</t>
  </si>
  <si>
    <t>Мясо говядины бескостное (кг)</t>
  </si>
  <si>
    <t>Итого</t>
  </si>
  <si>
    <t xml:space="preserve">   2. Расчеты (обоснования) страховых взносов на обязательное</t>
  </si>
  <si>
    <t>Услуги  сторонних организаций</t>
  </si>
  <si>
    <t>Всего:</t>
  </si>
  <si>
    <t>Код бюджетной классификации  974 0701 Ц710170670 244 345 (974400)</t>
  </si>
  <si>
    <t>Код бюджетной классификации  974 0701 Ц710170670 244 346 (974400)</t>
  </si>
  <si>
    <t>Код бюджетной классификации</t>
  </si>
  <si>
    <t>Пособие за первые три дня  временной нетрудоспособности за счет средств Работодателя</t>
  </si>
  <si>
    <t>Кисть в ассортименте</t>
  </si>
  <si>
    <t xml:space="preserve">Валик меховый </t>
  </si>
  <si>
    <t>Хлеб пшеничный (0,5 кг)</t>
  </si>
  <si>
    <t>Хлеб ржаной (0,65 кг)</t>
  </si>
  <si>
    <t>Овсяные хлопья Геркулес</t>
  </si>
  <si>
    <t>Курага (кг)</t>
  </si>
  <si>
    <t>Зеленый горошек (0,310 г )</t>
  </si>
  <si>
    <t>Код бюджетной классификации 974 0701 Ц710170670 244  223 (974400)</t>
  </si>
  <si>
    <t>Сумма, руб.</t>
  </si>
  <si>
    <t>Стоимость , руб.</t>
  </si>
  <si>
    <t>Стоимость, руб.</t>
  </si>
  <si>
    <t>Ставка налога, %</t>
  </si>
  <si>
    <t>Ср.стоим-ть,руб.</t>
  </si>
  <si>
    <t>Стоимость,руб.</t>
  </si>
  <si>
    <t>Текущий ремонт оргтехники</t>
  </si>
  <si>
    <t>Источник финансового обеспечения - субсидия на иные цели</t>
  </si>
  <si>
    <t xml:space="preserve"> Источник финансового обеспечения - субсидия на иные цели</t>
  </si>
  <si>
    <t>Тех.обслуж.газового оборуд. и газопроводов</t>
  </si>
  <si>
    <t>Тех.обслуж.оборуд. и эксплуатация котельной</t>
  </si>
  <si>
    <t>Код бюджетной классификации 974 0701 А110170230 244 225 (974500)</t>
  </si>
  <si>
    <t xml:space="preserve">     </t>
  </si>
  <si>
    <t>Источник финансового обеспечения  - субсидия на выполнение муниципального задания</t>
  </si>
  <si>
    <t>Абонентская плата</t>
  </si>
  <si>
    <t>Внутреннее соединение</t>
  </si>
  <si>
    <t>Моющее средство</t>
  </si>
  <si>
    <t xml:space="preserve">Чистящее средство </t>
  </si>
  <si>
    <t>Поверка измерительных приборов</t>
  </si>
  <si>
    <t>Кол-во детей</t>
  </si>
  <si>
    <t>Льготники</t>
  </si>
  <si>
    <t>Инвалиды</t>
  </si>
  <si>
    <t>Многодетн.</t>
  </si>
  <si>
    <t>дети сотрудн.</t>
  </si>
  <si>
    <t>Халаты рабочие женские</t>
  </si>
  <si>
    <t>Крупа манная</t>
  </si>
  <si>
    <t>Стоим.</t>
  </si>
  <si>
    <t>Кол-во дней</t>
  </si>
  <si>
    <t xml:space="preserve"> дети с ОВЗ</t>
  </si>
  <si>
    <t>Код бюджетной классификации 974 0701 Ц711474540 244 342 (974500)</t>
  </si>
  <si>
    <t>Код бюджетной квалификации 974 0701 Ц810470280 244 225 (974500)</t>
  </si>
  <si>
    <t>Рыба свежеморож. (кг)</t>
  </si>
  <si>
    <t>Рыба свежеморож.(кг)</t>
  </si>
  <si>
    <t xml:space="preserve">   </t>
  </si>
  <si>
    <t>3400 м3</t>
  </si>
  <si>
    <t>Код бюджетной классификации 974 0701 Ц710170670 247  223 (974400)</t>
  </si>
  <si>
    <t>86220 м3</t>
  </si>
  <si>
    <t>89140 кВт/ч</t>
  </si>
  <si>
    <t>Обслуживание тревожной кнопки</t>
  </si>
  <si>
    <t>Код бюджетной квалификации 974 0701 Ц830574360 244 226 (974500)</t>
  </si>
  <si>
    <t>Услуги охраны</t>
  </si>
  <si>
    <t>Код бюджетной квалификации 974 0701 Ц830574360 244 225 (974500)</t>
  </si>
  <si>
    <t>Дезинсекция</t>
  </si>
  <si>
    <t>Проф. гигиеническая подготовка и аттестация</t>
  </si>
  <si>
    <t>Бинт стерильный 5Х10 (шт.)</t>
  </si>
  <si>
    <t>Лейкопластырь катушечный  (шт.)</t>
  </si>
  <si>
    <t>Спиртовые салфетки (шт.) стерильные</t>
  </si>
  <si>
    <t>Шпатель</t>
  </si>
  <si>
    <t>Бумага</t>
  </si>
  <si>
    <t>Клей ПВА</t>
  </si>
  <si>
    <t>Карандаш простой</t>
  </si>
  <si>
    <t>Карандаши цветные</t>
  </si>
  <si>
    <t>Альбом для рисования</t>
  </si>
  <si>
    <t>Цветная бумага</t>
  </si>
  <si>
    <t>Картон цветной</t>
  </si>
  <si>
    <t>Ватман</t>
  </si>
  <si>
    <t>Порфофайлы</t>
  </si>
  <si>
    <t>Краски акварельные</t>
  </si>
  <si>
    <t>Филе кур бройлера</t>
  </si>
  <si>
    <t>Средство для удаления известкового налета и ржавчины 500 гр</t>
  </si>
  <si>
    <t xml:space="preserve">Средство для прочистки канализационных труб </t>
  </si>
  <si>
    <t xml:space="preserve">Известь гашенная </t>
  </si>
  <si>
    <t>Салфетка вискозная</t>
  </si>
  <si>
    <t>Губки бытовые для мытья посуды</t>
  </si>
  <si>
    <t>Швабра деревянная</t>
  </si>
  <si>
    <t>Салфетка для стекла</t>
  </si>
  <si>
    <t>Контейнер пищевой с крышкой</t>
  </si>
  <si>
    <t>Краска ВД-АК супербелая</t>
  </si>
  <si>
    <t xml:space="preserve">Эмаль </t>
  </si>
  <si>
    <t xml:space="preserve">Грунтовка </t>
  </si>
  <si>
    <t xml:space="preserve">Уайт-спирит </t>
  </si>
  <si>
    <t>Шпатлевка фасадная</t>
  </si>
  <si>
    <t>Штукатурка гипсовая</t>
  </si>
  <si>
    <t>Цемент</t>
  </si>
  <si>
    <t xml:space="preserve">Колер </t>
  </si>
  <si>
    <t xml:space="preserve">Мыло детское </t>
  </si>
  <si>
    <t>Туалетная бумага</t>
  </si>
  <si>
    <t xml:space="preserve">Салфетки бумажные </t>
  </si>
  <si>
    <t>Стиральный порошок для авт.</t>
  </si>
  <si>
    <t xml:space="preserve">Сода кальцинированая </t>
  </si>
  <si>
    <t xml:space="preserve">Мыло хозяйственное </t>
  </si>
  <si>
    <t>Кол-во</t>
  </si>
  <si>
    <t>Сифон для умывальников гофрированный</t>
  </si>
  <si>
    <t xml:space="preserve">Сумма, руб. </t>
  </si>
  <si>
    <t xml:space="preserve"> выплаты стимулирующего характера (госнаграды)</t>
  </si>
  <si>
    <t>учреждения МБДОУ "Ишлейский д/с "Буратино" Чебоксарского муниципального округа Чувашской Республики</t>
  </si>
  <si>
    <t>Код бюджетной классификации  974  0701 Ц710170670 851 291 (974400)</t>
  </si>
  <si>
    <t>Текущий ремонт электрооборудования</t>
  </si>
  <si>
    <t>Оказание услуг по актуализации организационнно-распорядительной документации по персональным данным</t>
  </si>
  <si>
    <t>Гардины</t>
  </si>
  <si>
    <t>Лампа светодиодная</t>
  </si>
  <si>
    <t>Тряпка для пола из микрофибры 100*80</t>
  </si>
  <si>
    <t xml:space="preserve">Черенок для швабры хромированный </t>
  </si>
  <si>
    <t>Метла круглая с деревянной ручкой</t>
  </si>
  <si>
    <t>Полотенце махровое</t>
  </si>
  <si>
    <t>Сумма, руб. (гр. 2 x гр. 3)</t>
  </si>
  <si>
    <t>Источник финансового обеспечения - субсидия на выполнение муниципального задания</t>
  </si>
  <si>
    <t>Количество поездок</t>
  </si>
  <si>
    <t>Командировочные: с.Ишлеи-г.Чебоксары-п.Кугеси-г.Чебоксары-с.Ишлеи</t>
  </si>
  <si>
    <t>Рис для плова</t>
  </si>
  <si>
    <t>Рис для плова (кг)</t>
  </si>
  <si>
    <r>
      <t xml:space="preserve">Код бюджетной классификации 974 0701 Ц710170670 112 </t>
    </r>
    <r>
      <rPr>
        <b/>
        <sz val="16"/>
        <color theme="1"/>
        <rFont val="Calibri"/>
        <family val="2"/>
        <charset val="204"/>
        <scheme val="minor"/>
      </rPr>
      <t>226 (974400)</t>
    </r>
  </si>
  <si>
    <r>
      <t>Сумма, руб. (</t>
    </r>
    <r>
      <rPr>
        <sz val="16"/>
        <color indexed="12"/>
        <rFont val="Calibri"/>
        <family val="2"/>
        <charset val="204"/>
        <scheme val="minor"/>
      </rPr>
      <t>гр. 4</t>
    </r>
    <r>
      <rPr>
        <sz val="16"/>
        <color theme="1"/>
        <rFont val="Calibri"/>
        <family val="2"/>
        <charset val="204"/>
        <scheme val="minor"/>
      </rPr>
      <t xml:space="preserve"> x </t>
    </r>
    <r>
      <rPr>
        <sz val="16"/>
        <color indexed="12"/>
        <rFont val="Calibri"/>
        <family val="2"/>
        <charset val="204"/>
        <scheme val="minor"/>
      </rPr>
      <t>гр. 5</t>
    </r>
    <r>
      <rPr>
        <sz val="16"/>
        <color theme="1"/>
        <rFont val="Calibri"/>
        <family val="2"/>
        <charset val="204"/>
        <scheme val="minor"/>
      </rPr>
      <t xml:space="preserve"> x </t>
    </r>
    <r>
      <rPr>
        <sz val="16"/>
        <color indexed="12"/>
        <rFont val="Calibri"/>
        <family val="2"/>
        <charset val="204"/>
        <scheme val="minor"/>
      </rPr>
      <t>гр. 6</t>
    </r>
    <r>
      <rPr>
        <sz val="16"/>
        <color theme="1"/>
        <rFont val="Calibri"/>
        <family val="2"/>
        <charset val="204"/>
        <scheme val="minor"/>
      </rPr>
      <t>)</t>
    </r>
  </si>
  <si>
    <t>Сумма исчисленного налога, подлежащего уплате, руб. (гр. 3 x гр. 4 / 100)</t>
  </si>
  <si>
    <r>
      <t>Код бюджетной классификации _</t>
    </r>
    <r>
      <rPr>
        <u/>
        <sz val="16"/>
        <color indexed="8"/>
        <rFont val="Calibri"/>
        <family val="2"/>
        <charset val="204"/>
        <scheme val="minor"/>
      </rPr>
      <t xml:space="preserve">974 0701 Ц710212000 </t>
    </r>
    <r>
      <rPr>
        <sz val="16"/>
        <color indexed="8"/>
        <rFont val="Calibri"/>
        <family val="2"/>
        <charset val="204"/>
        <scheme val="minor"/>
      </rPr>
      <t xml:space="preserve">111 </t>
    </r>
    <r>
      <rPr>
        <b/>
        <sz val="16"/>
        <color indexed="8"/>
        <rFont val="Calibri"/>
        <family val="2"/>
        <charset val="204"/>
        <scheme val="minor"/>
      </rPr>
      <t>211 (974400 - R19)</t>
    </r>
  </si>
  <si>
    <r>
      <t xml:space="preserve">Источник финансового обеспечения </t>
    </r>
    <r>
      <rPr>
        <u/>
        <sz val="16"/>
        <color indexed="8"/>
        <rFont val="Calibri"/>
        <family val="2"/>
        <charset val="204"/>
        <scheme val="minor"/>
      </rPr>
      <t>Субсидии на выполнение муниципального задания</t>
    </r>
  </si>
  <si>
    <r>
      <t>Код бюджетной классификации___</t>
    </r>
    <r>
      <rPr>
        <u/>
        <sz val="16"/>
        <color indexed="8"/>
        <rFont val="Calibri"/>
        <family val="2"/>
        <charset val="204"/>
        <scheme val="minor"/>
      </rPr>
      <t xml:space="preserve">974 0701 Ц710212000 </t>
    </r>
    <r>
      <rPr>
        <sz val="16"/>
        <color indexed="8"/>
        <rFont val="Calibri"/>
        <family val="2"/>
        <charset val="204"/>
        <scheme val="minor"/>
      </rPr>
      <t>119 2</t>
    </r>
    <r>
      <rPr>
        <b/>
        <sz val="16"/>
        <color indexed="8"/>
        <rFont val="Calibri"/>
        <family val="2"/>
        <charset val="204"/>
        <scheme val="minor"/>
      </rPr>
      <t>13 (974400 - R19)</t>
    </r>
  </si>
  <si>
    <r>
      <t>Сумма, руб. (</t>
    </r>
    <r>
      <rPr>
        <sz val="16"/>
        <color indexed="12"/>
        <rFont val="Calibri"/>
        <family val="2"/>
        <charset val="204"/>
        <scheme val="minor"/>
      </rPr>
      <t>гр. 2</t>
    </r>
    <r>
      <rPr>
        <sz val="16"/>
        <color theme="1"/>
        <rFont val="Calibri"/>
        <family val="2"/>
        <charset val="204"/>
        <scheme val="minor"/>
      </rPr>
      <t xml:space="preserve"> x </t>
    </r>
    <r>
      <rPr>
        <sz val="16"/>
        <color indexed="12"/>
        <rFont val="Calibri"/>
        <family val="2"/>
        <charset val="204"/>
        <scheme val="minor"/>
      </rPr>
      <t>гр. 3</t>
    </r>
    <r>
      <rPr>
        <sz val="16"/>
        <color theme="1"/>
        <rFont val="Calibri"/>
        <family val="2"/>
        <charset val="204"/>
        <scheme val="minor"/>
      </rPr>
      <t>)</t>
    </r>
  </si>
  <si>
    <r>
      <t xml:space="preserve">Код бюджетной классификации     </t>
    </r>
    <r>
      <rPr>
        <u/>
        <sz val="16"/>
        <color indexed="8"/>
        <rFont val="Calibri"/>
        <family val="2"/>
        <charset val="204"/>
        <scheme val="minor"/>
      </rPr>
      <t>974 0701 Ц71 02 12000_</t>
    </r>
    <r>
      <rPr>
        <sz val="16"/>
        <color indexed="8"/>
        <rFont val="Calibri"/>
        <family val="2"/>
        <charset val="204"/>
        <scheme val="minor"/>
      </rPr>
      <t>_244_</t>
    </r>
    <r>
      <rPr>
        <b/>
        <sz val="16"/>
        <color indexed="8"/>
        <rFont val="Calibri"/>
        <family val="2"/>
        <charset val="204"/>
        <scheme val="minor"/>
      </rPr>
      <t>346(974400 - R19)</t>
    </r>
  </si>
  <si>
    <r>
      <t xml:space="preserve">Источник финансового обеспечения - </t>
    </r>
    <r>
      <rPr>
        <u/>
        <sz val="16"/>
        <color indexed="8"/>
        <rFont val="Calibri"/>
        <family val="2"/>
        <charset val="204"/>
        <scheme val="minor"/>
      </rPr>
      <t>субсидия на выполнение муниципального задания</t>
    </r>
  </si>
  <si>
    <r>
      <t xml:space="preserve">Код бюджетной классификации 974 0701Ц710170670 244 </t>
    </r>
    <r>
      <rPr>
        <b/>
        <sz val="16"/>
        <color theme="1"/>
        <rFont val="Calibri"/>
        <family val="2"/>
        <charset val="204"/>
        <scheme val="minor"/>
      </rPr>
      <t>221(974400)</t>
    </r>
  </si>
  <si>
    <r>
      <t xml:space="preserve">Код бюджетной классификации 974 0701Ц710170670 244 </t>
    </r>
    <r>
      <rPr>
        <b/>
        <sz val="16"/>
        <color theme="1"/>
        <rFont val="Calibri"/>
        <family val="2"/>
        <charset val="204"/>
        <scheme val="minor"/>
      </rPr>
      <t>225(974400)</t>
    </r>
  </si>
  <si>
    <r>
      <t xml:space="preserve">Код бюджетной классификации 974 0701 Ц710170670 244 </t>
    </r>
    <r>
      <rPr>
        <b/>
        <sz val="16"/>
        <color theme="1"/>
        <rFont val="Calibri"/>
        <family val="2"/>
        <charset val="204"/>
        <scheme val="minor"/>
      </rPr>
      <t>226(974400)</t>
    </r>
  </si>
  <si>
    <r>
      <t>Сумма, руб. (</t>
    </r>
    <r>
      <rPr>
        <sz val="16"/>
        <color indexed="12"/>
        <rFont val="Calibri"/>
        <family val="2"/>
        <charset val="204"/>
        <scheme val="minor"/>
      </rPr>
      <t>гр. 3</t>
    </r>
    <r>
      <rPr>
        <sz val="16"/>
        <color theme="1"/>
        <rFont val="Calibri"/>
        <family val="2"/>
        <charset val="204"/>
        <scheme val="minor"/>
      </rPr>
      <t xml:space="preserve"> x </t>
    </r>
    <r>
      <rPr>
        <sz val="16"/>
        <color indexed="12"/>
        <rFont val="Calibri"/>
        <family val="2"/>
        <charset val="204"/>
        <scheme val="minor"/>
      </rPr>
      <t>гр. 4</t>
    </r>
    <r>
      <rPr>
        <sz val="16"/>
        <color theme="1"/>
        <rFont val="Calibri"/>
        <family val="2"/>
        <charset val="204"/>
        <scheme val="minor"/>
      </rPr>
      <t>)</t>
    </r>
  </si>
  <si>
    <r>
      <t xml:space="preserve">Код бюджетной классификации 974 0701 Ц710170670 244 </t>
    </r>
    <r>
      <rPr>
        <b/>
        <sz val="16"/>
        <color theme="1"/>
        <rFont val="Calibri"/>
        <family val="2"/>
        <charset val="204"/>
        <scheme val="minor"/>
      </rPr>
      <t>341(974400)</t>
    </r>
  </si>
  <si>
    <r>
      <t>Сумма, руб. (</t>
    </r>
    <r>
      <rPr>
        <sz val="16"/>
        <color indexed="12"/>
        <rFont val="Calibri"/>
        <family val="2"/>
        <charset val="204"/>
        <scheme val="minor"/>
      </rPr>
      <t>гр. 3</t>
    </r>
    <r>
      <rPr>
        <sz val="16"/>
        <color theme="1"/>
        <rFont val="Calibri"/>
        <family val="2"/>
        <charset val="204"/>
        <scheme val="minor"/>
      </rPr>
      <t xml:space="preserve">x </t>
    </r>
    <r>
      <rPr>
        <sz val="16"/>
        <color indexed="12"/>
        <rFont val="Calibri"/>
        <family val="2"/>
        <charset val="204"/>
        <scheme val="minor"/>
      </rPr>
      <t>гр. 4</t>
    </r>
    <r>
      <rPr>
        <sz val="16"/>
        <color theme="1"/>
        <rFont val="Calibri"/>
        <family val="2"/>
        <charset val="204"/>
        <scheme val="minor"/>
      </rPr>
      <t>)</t>
    </r>
  </si>
  <si>
    <r>
      <t>974 0701 Ц7115</t>
    </r>
    <r>
      <rPr>
        <b/>
        <sz val="16"/>
        <color theme="1" tint="4.9989318521683403E-2"/>
        <rFont val="Calibri"/>
        <family val="2"/>
        <charset val="204"/>
        <scheme val="minor"/>
      </rPr>
      <t>72070</t>
    </r>
    <r>
      <rPr>
        <sz val="16"/>
        <color theme="1" tint="4.9989318521683403E-2"/>
        <rFont val="Calibri"/>
        <family val="2"/>
        <charset val="204"/>
        <scheme val="minor"/>
      </rPr>
      <t xml:space="preserve"> 244 </t>
    </r>
    <r>
      <rPr>
        <b/>
        <sz val="16"/>
        <color theme="1" tint="4.9989318521683403E-2"/>
        <rFont val="Calibri"/>
        <family val="2"/>
        <charset val="204"/>
        <scheme val="minor"/>
      </rPr>
      <t>344(974500)</t>
    </r>
  </si>
  <si>
    <t>Код бюджетной классификации  974 0701 Ц710170670 244 346  ( 974200)</t>
  </si>
  <si>
    <t>Заведующий                                                                   А.Н.Кузьмина</t>
  </si>
  <si>
    <t xml:space="preserve">      к плану финансово-хозяйственной деятельности на 2024 год  муниципального</t>
  </si>
  <si>
    <r>
      <t xml:space="preserve">Источник финансового обеспечения  - </t>
    </r>
    <r>
      <rPr>
        <u/>
        <sz val="16"/>
        <color indexed="8"/>
        <rFont val="Calibri"/>
        <family val="2"/>
        <charset val="204"/>
        <scheme val="minor"/>
      </rPr>
      <t>Субсидии на выполнение муниципального задания</t>
    </r>
  </si>
  <si>
    <r>
      <t xml:space="preserve">Код бюджетной классификации </t>
    </r>
    <r>
      <rPr>
        <u/>
        <sz val="16"/>
        <color indexed="8"/>
        <rFont val="Calibri"/>
        <family val="2"/>
        <charset val="204"/>
        <scheme val="minor"/>
      </rPr>
      <t xml:space="preserve">974 0701 Ц710212000 </t>
    </r>
    <r>
      <rPr>
        <sz val="16"/>
        <color indexed="8"/>
        <rFont val="Calibri"/>
        <family val="2"/>
        <charset val="204"/>
        <scheme val="minor"/>
      </rPr>
      <t>244 221 (974400 - R19)</t>
    </r>
  </si>
  <si>
    <r>
      <t xml:space="preserve">Код бюджетной классификации 974 0701Ц710212000 244 </t>
    </r>
    <r>
      <rPr>
        <b/>
        <sz val="16"/>
        <color theme="1"/>
        <rFont val="Calibri"/>
        <family val="2"/>
        <charset val="204"/>
        <scheme val="minor"/>
      </rPr>
      <t>226 (974400-R19)</t>
    </r>
  </si>
  <si>
    <r>
      <t>Код бюджетной классификации _</t>
    </r>
    <r>
      <rPr>
        <u/>
        <sz val="16"/>
        <color indexed="8"/>
        <rFont val="Calibri"/>
        <family val="2"/>
        <charset val="204"/>
        <scheme val="minor"/>
      </rPr>
      <t>974 0701 Ц71 02 12000_</t>
    </r>
    <r>
      <rPr>
        <sz val="16"/>
        <color indexed="8"/>
        <rFont val="Calibri"/>
        <family val="2"/>
        <charset val="204"/>
        <scheme val="minor"/>
      </rPr>
      <t>_244_</t>
    </r>
    <r>
      <rPr>
        <b/>
        <sz val="16"/>
        <color indexed="8"/>
        <rFont val="Calibri"/>
        <family val="2"/>
        <charset val="204"/>
        <scheme val="minor"/>
      </rPr>
      <t>310 (974400 - R19)</t>
    </r>
  </si>
  <si>
    <r>
      <t xml:space="preserve">Код бюджетной классификации 974 0701 Ц710212000 111 </t>
    </r>
    <r>
      <rPr>
        <b/>
        <sz val="16"/>
        <color theme="1"/>
        <rFont val="Calibri"/>
        <family val="2"/>
        <charset val="204"/>
        <scheme val="minor"/>
      </rPr>
      <t>266 (974400-R19)</t>
    </r>
  </si>
  <si>
    <t>Скребок</t>
  </si>
  <si>
    <t>Светильник</t>
  </si>
  <si>
    <t>Смеситель</t>
  </si>
  <si>
    <t>Код бюджетной классификации 974 0701 Ц710170670 244 345 (974200)</t>
  </si>
  <si>
    <t>Код бюджетной классификации 974 0701 Ц710371660 244 310 (974500)</t>
  </si>
  <si>
    <r>
      <t xml:space="preserve">Код бюджетной классификации 974 0701 Ц710170670 244 </t>
    </r>
    <r>
      <rPr>
        <b/>
        <sz val="16"/>
        <rFont val="Calibri"/>
        <family val="2"/>
        <charset val="204"/>
        <scheme val="minor"/>
      </rPr>
      <t>342 (974200)</t>
    </r>
  </si>
  <si>
    <t>дети участ.СВО</t>
  </si>
  <si>
    <t>Дезинфицирующее средство</t>
  </si>
  <si>
    <t>Декарация театральная</t>
  </si>
  <si>
    <t>Медицинский осмотр 50 чел. Х 1609руб.</t>
  </si>
  <si>
    <t>Диагностические исследования биоматериала на рото-норо вирусы</t>
  </si>
  <si>
    <t>Свечи от температуры</t>
  </si>
  <si>
    <t>Испытание пожарной лестницы</t>
  </si>
  <si>
    <t>Матрац</t>
  </si>
  <si>
    <t>Комплект постельного белья</t>
  </si>
  <si>
    <t>Скатерть</t>
  </si>
  <si>
    <t>Салатница</t>
  </si>
  <si>
    <t>Поверка средств измерений</t>
  </si>
  <si>
    <t>Поверка дымовых и вентиляционных каналов</t>
  </si>
  <si>
    <t xml:space="preserve">                           Расчеты (обоснования) от 30.12.2023г. </t>
  </si>
  <si>
    <t>ВСЕГО:</t>
  </si>
  <si>
    <t>Микроскоп для учебной деятельности</t>
  </si>
  <si>
    <t>Стеллаж для пособий и игрушек</t>
  </si>
  <si>
    <t>Куклы</t>
  </si>
  <si>
    <t>Машины</t>
  </si>
  <si>
    <t>Приобретение компьютера в комплекте</t>
  </si>
  <si>
    <t>Обучение по ОТ</t>
  </si>
  <si>
    <r>
      <t>Сумма, руб. (</t>
    </r>
    <r>
      <rPr>
        <sz val="14"/>
        <color indexed="12"/>
        <rFont val="Calibri"/>
        <family val="2"/>
        <charset val="204"/>
        <scheme val="minor"/>
      </rPr>
      <t>гр. 3</t>
    </r>
    <r>
      <rPr>
        <sz val="14"/>
        <color theme="1"/>
        <rFont val="Calibri"/>
        <family val="2"/>
        <charset val="204"/>
        <scheme val="minor"/>
      </rPr>
      <t xml:space="preserve"> x </t>
    </r>
    <r>
      <rPr>
        <sz val="14"/>
        <color indexed="12"/>
        <rFont val="Calibri"/>
        <family val="2"/>
        <charset val="204"/>
        <scheme val="minor"/>
      </rPr>
      <t>гр. 4</t>
    </r>
    <r>
      <rPr>
        <sz val="14"/>
        <color theme="1"/>
        <rFont val="Calibri"/>
        <family val="2"/>
        <charset val="204"/>
        <scheme val="minor"/>
      </rPr>
      <t>)</t>
    </r>
  </si>
  <si>
    <t>Справочная система "Образование"</t>
  </si>
  <si>
    <t xml:space="preserve">974400-R19 ИТОГО </t>
  </si>
  <si>
    <t xml:space="preserve">974400 ИТОГО </t>
  </si>
  <si>
    <t>974500 ИТОГО                               840067,00</t>
  </si>
  <si>
    <t xml:space="preserve">974200 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</si>
</sst>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26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6"/>
      <color theme="1" tint="4.9989318521683403E-2"/>
      <name val="Calibri"/>
      <family val="2"/>
      <charset val="204"/>
      <scheme val="minor"/>
    </font>
    <font>
      <b/>
      <sz val="16"/>
      <color theme="1" tint="4.9989318521683403E-2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indexed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u/>
      <sz val="16"/>
      <color indexed="8"/>
      <name val="Calibri"/>
      <family val="2"/>
      <charset val="204"/>
      <scheme val="minor"/>
    </font>
    <font>
      <sz val="16"/>
      <color indexed="8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6"/>
      <color rgb="FF002060"/>
      <name val="Calibri"/>
      <family val="2"/>
      <charset val="204"/>
      <scheme val="minor"/>
    </font>
    <font>
      <b/>
      <sz val="16"/>
      <color rgb="FF00206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 tint="4.9989318521683403E-2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i/>
      <u/>
      <sz val="16"/>
      <color theme="1" tint="4.9989318521683403E-2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i/>
      <u/>
      <sz val="16"/>
      <name val="Calibri"/>
      <family val="2"/>
      <charset val="204"/>
      <scheme val="minor"/>
    </font>
    <font>
      <i/>
      <u/>
      <sz val="16"/>
      <color theme="1"/>
      <name val="Calibri"/>
      <family val="2"/>
      <charset val="204"/>
      <scheme val="minor"/>
    </font>
    <font>
      <b/>
      <i/>
      <u/>
      <sz val="18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1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6" fillId="0" borderId="0" xfId="0" applyFont="1" applyAlignment="1"/>
    <xf numFmtId="0" fontId="1" fillId="0" borderId="1" xfId="0" applyFont="1" applyBorder="1" applyAlignment="1">
      <alignment horizontal="center" vertical="center"/>
    </xf>
    <xf numFmtId="10" fontId="1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4" fontId="6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/>
    </xf>
    <xf numFmtId="2" fontId="6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/>
    </xf>
    <xf numFmtId="164" fontId="8" fillId="0" borderId="0" xfId="0" applyNumberFormat="1" applyFont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4" fontId="6" fillId="2" borderId="0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/>
    </xf>
    <xf numFmtId="0" fontId="1" fillId="0" borderId="0" xfId="0" applyFont="1" applyBorder="1"/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4" fontId="6" fillId="0" borderId="0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0" fontId="14" fillId="0" borderId="0" xfId="0" applyFont="1"/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21" fillId="0" borderId="0" xfId="0" applyNumberFormat="1" applyFont="1" applyBorder="1" applyAlignment="1">
      <alignment horizontal="left" vertical="center" wrapText="1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 wrapText="1"/>
    </xf>
    <xf numFmtId="2" fontId="21" fillId="0" borderId="0" xfId="0" applyNumberFormat="1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164" fontId="17" fillId="0" borderId="0" xfId="0" applyNumberFormat="1" applyFont="1" applyBorder="1" applyAlignment="1">
      <alignment horizontal="right" vertical="center" wrapText="1"/>
    </xf>
    <xf numFmtId="4" fontId="22" fillId="0" borderId="0" xfId="0" applyNumberFormat="1" applyFont="1" applyBorder="1" applyAlignment="1">
      <alignment horizontal="center" vertical="center" wrapText="1"/>
    </xf>
    <xf numFmtId="164" fontId="24" fillId="0" borderId="0" xfId="0" applyNumberFormat="1" applyFont="1" applyBorder="1" applyAlignment="1">
      <alignment horizontal="right" vertical="center" wrapText="1"/>
    </xf>
    <xf numFmtId="164" fontId="22" fillId="0" borderId="0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4" xfId="0" applyFont="1" applyBorder="1" applyAlignment="1"/>
    <xf numFmtId="0" fontId="4" fillId="0" borderId="6" xfId="0" applyFont="1" applyBorder="1" applyAlignment="1"/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5" fillId="0" borderId="9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8" fillId="0" borderId="9" xfId="0" applyFont="1" applyBorder="1" applyAlignment="1">
      <alignment horizontal="left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8" fillId="0" borderId="9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1" fillId="0" borderId="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7"/>
  <sheetViews>
    <sheetView tabSelected="1" view="pageBreakPreview" topLeftCell="A396" zoomScale="77" zoomScaleNormal="100" zoomScaleSheetLayoutView="77" zoomScalePageLayoutView="70" workbookViewId="0">
      <selection activeCell="P423" sqref="P423"/>
    </sheetView>
  </sheetViews>
  <sheetFormatPr defaultColWidth="9.140625" defaultRowHeight="21" x14ac:dyDescent="0.35"/>
  <cols>
    <col min="1" max="1" width="12.28515625" style="1" customWidth="1"/>
    <col min="2" max="2" width="28.5703125" style="1" customWidth="1"/>
    <col min="3" max="3" width="21.7109375" style="1" customWidth="1"/>
    <col min="4" max="4" width="13.85546875" style="1" customWidth="1"/>
    <col min="5" max="5" width="23.140625" style="1" customWidth="1"/>
    <col min="6" max="6" width="26.85546875" style="1" customWidth="1"/>
    <col min="7" max="7" width="29.42578125" style="1" customWidth="1"/>
    <col min="8" max="8" width="11" style="1" hidden="1" customWidth="1"/>
    <col min="9" max="9" width="9.140625" style="1" hidden="1" customWidth="1"/>
    <col min="10" max="10" width="10.85546875" style="1" hidden="1" customWidth="1"/>
    <col min="11" max="12" width="9.140625" style="1" hidden="1" customWidth="1"/>
    <col min="13" max="16384" width="9.140625" style="1"/>
  </cols>
  <sheetData>
    <row r="1" spans="1:19" x14ac:dyDescent="0.35">
      <c r="A1" s="15"/>
      <c r="B1" s="16"/>
      <c r="C1" s="16"/>
      <c r="D1" s="16"/>
      <c r="E1" s="16"/>
      <c r="F1" s="16"/>
      <c r="G1" s="16"/>
      <c r="H1" s="16"/>
      <c r="I1" s="16"/>
    </row>
    <row r="2" spans="1:19" x14ac:dyDescent="0.35">
      <c r="A2" s="244" t="s">
        <v>279</v>
      </c>
      <c r="B2" s="244"/>
      <c r="C2" s="244"/>
      <c r="D2" s="244"/>
      <c r="E2" s="244"/>
      <c r="F2" s="244"/>
      <c r="G2" s="244"/>
      <c r="H2" s="244"/>
      <c r="I2" s="16"/>
    </row>
    <row r="3" spans="1:19" x14ac:dyDescent="0.35">
      <c r="A3" s="244" t="s">
        <v>254</v>
      </c>
      <c r="B3" s="244"/>
      <c r="C3" s="244"/>
      <c r="D3" s="244"/>
      <c r="E3" s="244"/>
      <c r="F3" s="244"/>
      <c r="G3" s="244"/>
      <c r="H3" s="17"/>
      <c r="I3" s="17"/>
    </row>
    <row r="4" spans="1:19" x14ac:dyDescent="0.35">
      <c r="A4" s="245" t="s">
        <v>220</v>
      </c>
      <c r="B4" s="245"/>
      <c r="C4" s="245"/>
      <c r="D4" s="245"/>
      <c r="E4" s="245"/>
      <c r="F4" s="245"/>
      <c r="G4" s="245"/>
      <c r="H4" s="245"/>
      <c r="I4" s="245"/>
    </row>
    <row r="5" spans="1:19" x14ac:dyDescent="0.35">
      <c r="A5" s="15"/>
      <c r="B5" s="16"/>
      <c r="C5" s="16"/>
      <c r="D5" s="18"/>
      <c r="E5" s="18"/>
      <c r="F5" s="16"/>
      <c r="G5" s="16"/>
      <c r="H5" s="16"/>
      <c r="I5" s="16"/>
    </row>
    <row r="6" spans="1:19" x14ac:dyDescent="0.35">
      <c r="A6" s="244" t="s">
        <v>48</v>
      </c>
      <c r="B6" s="244"/>
      <c r="C6" s="244"/>
      <c r="D6" s="244"/>
      <c r="E6" s="244"/>
      <c r="F6" s="244"/>
      <c r="G6" s="244"/>
      <c r="H6" s="244"/>
      <c r="I6" s="244"/>
    </row>
    <row r="7" spans="1:19" ht="12.75" customHeight="1" x14ac:dyDescent="0.35">
      <c r="A7" s="19"/>
    </row>
    <row r="8" spans="1:19" x14ac:dyDescent="0.35">
      <c r="A8" s="232" t="s">
        <v>239</v>
      </c>
      <c r="B8" s="232"/>
      <c r="C8" s="232"/>
      <c r="D8" s="232"/>
      <c r="E8" s="232"/>
      <c r="F8" s="232"/>
      <c r="G8" s="232"/>
      <c r="H8" s="232"/>
      <c r="I8" s="232"/>
    </row>
    <row r="9" spans="1:19" x14ac:dyDescent="0.35">
      <c r="A9" s="13" t="s">
        <v>240</v>
      </c>
      <c r="B9" s="13"/>
      <c r="C9" s="13"/>
      <c r="D9" s="13"/>
      <c r="E9" s="13"/>
      <c r="F9" s="13"/>
      <c r="G9" s="13"/>
      <c r="H9" s="13"/>
      <c r="I9" s="13"/>
      <c r="J9" s="13"/>
    </row>
    <row r="10" spans="1:19" ht="15" customHeight="1" x14ac:dyDescent="0.35">
      <c r="A10" s="239" t="s">
        <v>0</v>
      </c>
      <c r="B10" s="246" t="s">
        <v>1</v>
      </c>
      <c r="C10" s="239" t="s">
        <v>2</v>
      </c>
      <c r="D10" s="239"/>
      <c r="E10" s="246" t="s">
        <v>3</v>
      </c>
      <c r="F10" s="246" t="s">
        <v>219</v>
      </c>
      <c r="G10" s="239" t="s">
        <v>38</v>
      </c>
      <c r="J10" s="232"/>
      <c r="K10" s="232"/>
      <c r="L10" s="232"/>
      <c r="M10" s="232"/>
      <c r="N10" s="232"/>
      <c r="O10" s="232"/>
      <c r="P10" s="232"/>
      <c r="Q10" s="232"/>
      <c r="R10" s="232"/>
      <c r="S10" s="232"/>
    </row>
    <row r="11" spans="1:19" x14ac:dyDescent="0.35">
      <c r="A11" s="239"/>
      <c r="B11" s="247"/>
      <c r="C11" s="239"/>
      <c r="D11" s="239"/>
      <c r="E11" s="247"/>
      <c r="F11" s="247"/>
      <c r="G11" s="239"/>
    </row>
    <row r="12" spans="1:19" ht="67.5" customHeight="1" x14ac:dyDescent="0.35">
      <c r="A12" s="239"/>
      <c r="B12" s="248"/>
      <c r="C12" s="239"/>
      <c r="D12" s="239"/>
      <c r="E12" s="248"/>
      <c r="F12" s="248"/>
      <c r="G12" s="239"/>
    </row>
    <row r="13" spans="1:19" ht="15" customHeight="1" x14ac:dyDescent="0.35">
      <c r="A13" s="20">
        <v>1</v>
      </c>
      <c r="B13" s="20">
        <v>2</v>
      </c>
      <c r="C13" s="205">
        <v>3</v>
      </c>
      <c r="D13" s="207"/>
      <c r="E13" s="20">
        <v>4</v>
      </c>
      <c r="F13" s="20">
        <v>5</v>
      </c>
      <c r="G13" s="20">
        <v>6</v>
      </c>
    </row>
    <row r="14" spans="1:19" x14ac:dyDescent="0.35">
      <c r="A14" s="20">
        <v>1</v>
      </c>
      <c r="B14" s="20">
        <v>56.25</v>
      </c>
      <c r="C14" s="205">
        <v>708759.11</v>
      </c>
      <c r="D14" s="207"/>
      <c r="E14" s="20">
        <v>632478.92000000004</v>
      </c>
      <c r="F14" s="20">
        <v>1766.8</v>
      </c>
      <c r="G14" s="21">
        <v>16116058</v>
      </c>
    </row>
    <row r="15" spans="1:19" x14ac:dyDescent="0.35">
      <c r="A15" s="233" t="s">
        <v>47</v>
      </c>
      <c r="B15" s="234"/>
      <c r="C15" s="205" t="s">
        <v>17</v>
      </c>
      <c r="D15" s="207"/>
      <c r="E15" s="20" t="s">
        <v>17</v>
      </c>
      <c r="F15" s="22"/>
      <c r="G15" s="23">
        <v>16116058</v>
      </c>
      <c r="H15" s="24"/>
    </row>
    <row r="16" spans="1:19" x14ac:dyDescent="0.35">
      <c r="A16" s="40"/>
      <c r="B16" s="40"/>
      <c r="C16" s="36"/>
      <c r="D16" s="36"/>
      <c r="E16" s="36"/>
      <c r="F16" s="24"/>
      <c r="G16" s="113"/>
      <c r="H16" s="24"/>
    </row>
    <row r="17" spans="1:9" x14ac:dyDescent="0.35">
      <c r="A17" s="232" t="s">
        <v>259</v>
      </c>
      <c r="B17" s="232"/>
      <c r="C17" s="232"/>
      <c r="D17" s="232"/>
      <c r="E17" s="232"/>
      <c r="F17" s="232"/>
      <c r="G17" s="232"/>
      <c r="H17" s="24"/>
    </row>
    <row r="18" spans="1:9" x14ac:dyDescent="0.35">
      <c r="A18" s="13" t="s">
        <v>40</v>
      </c>
      <c r="B18" s="13"/>
      <c r="C18" s="13"/>
      <c r="D18" s="13"/>
      <c r="E18" s="13"/>
      <c r="F18" s="13"/>
      <c r="G18" s="13"/>
      <c r="H18" s="24"/>
    </row>
    <row r="19" spans="1:9" ht="57" customHeight="1" x14ac:dyDescent="0.35">
      <c r="A19" s="135">
        <v>1</v>
      </c>
      <c r="B19" s="175" t="s">
        <v>126</v>
      </c>
      <c r="C19" s="190"/>
      <c r="D19" s="176"/>
      <c r="E19" s="134"/>
      <c r="F19" s="134"/>
      <c r="G19" s="43">
        <v>48000</v>
      </c>
      <c r="H19" s="24"/>
    </row>
    <row r="20" spans="1:9" x14ac:dyDescent="0.35">
      <c r="A20" s="44"/>
      <c r="B20" s="249" t="s">
        <v>47</v>
      </c>
      <c r="C20" s="250"/>
      <c r="D20" s="251"/>
      <c r="E20" s="44"/>
      <c r="F20" s="44"/>
      <c r="G20" s="45">
        <v>48000</v>
      </c>
      <c r="H20" s="24"/>
    </row>
    <row r="21" spans="1:9" x14ac:dyDescent="0.35">
      <c r="A21" s="40"/>
      <c r="B21" s="40"/>
      <c r="C21" s="36"/>
      <c r="D21" s="36"/>
      <c r="E21" s="36"/>
      <c r="F21" s="24"/>
      <c r="G21" s="113"/>
      <c r="H21" s="24"/>
    </row>
    <row r="22" spans="1:9" x14ac:dyDescent="0.35">
      <c r="A22" s="235" t="s">
        <v>120</v>
      </c>
      <c r="B22" s="235"/>
      <c r="C22" s="235"/>
      <c r="D22" s="235"/>
      <c r="E22" s="235"/>
      <c r="F22" s="235"/>
      <c r="G22" s="235"/>
      <c r="H22" s="25"/>
    </row>
    <row r="23" spans="1:9" ht="22.5" customHeight="1" x14ac:dyDescent="0.35">
      <c r="A23" s="235" t="s">
        <v>7</v>
      </c>
      <c r="B23" s="235"/>
      <c r="C23" s="235"/>
      <c r="D23" s="235"/>
      <c r="E23" s="235"/>
      <c r="F23" s="235"/>
      <c r="G23" s="235"/>
      <c r="H23" s="25"/>
    </row>
    <row r="24" spans="1:9" ht="18.75" customHeight="1" x14ac:dyDescent="0.35">
      <c r="A24" s="235" t="s">
        <v>8</v>
      </c>
      <c r="B24" s="235"/>
      <c r="C24" s="235"/>
      <c r="D24" s="235"/>
      <c r="E24" s="235"/>
      <c r="F24" s="235"/>
      <c r="G24" s="235"/>
      <c r="H24" s="235"/>
    </row>
    <row r="25" spans="1:9" ht="16.5" customHeight="1" x14ac:dyDescent="0.35">
      <c r="A25" s="235" t="s">
        <v>9</v>
      </c>
      <c r="B25" s="235"/>
      <c r="C25" s="235"/>
      <c r="D25" s="235"/>
      <c r="E25" s="235"/>
      <c r="F25" s="235"/>
      <c r="G25" s="235"/>
      <c r="H25" s="235"/>
    </row>
    <row r="26" spans="1:9" ht="14.25" customHeight="1" x14ac:dyDescent="0.35">
      <c r="A26" s="19"/>
    </row>
    <row r="27" spans="1:9" ht="24" customHeight="1" x14ac:dyDescent="0.35">
      <c r="A27" s="232" t="s">
        <v>241</v>
      </c>
      <c r="B27" s="232"/>
      <c r="C27" s="232"/>
      <c r="D27" s="232"/>
      <c r="E27" s="232"/>
      <c r="F27" s="232"/>
      <c r="G27" s="232"/>
      <c r="H27" s="232"/>
      <c r="I27" s="232"/>
    </row>
    <row r="28" spans="1:9" x14ac:dyDescent="0.35">
      <c r="A28" s="13" t="s">
        <v>255</v>
      </c>
      <c r="B28" s="13"/>
      <c r="C28" s="13"/>
      <c r="D28" s="13"/>
      <c r="E28" s="13"/>
      <c r="F28" s="13"/>
      <c r="G28" s="13"/>
      <c r="H28" s="13"/>
      <c r="I28" s="13"/>
    </row>
    <row r="29" spans="1:9" ht="109.5" customHeight="1" x14ac:dyDescent="0.35">
      <c r="A29" s="20" t="s">
        <v>0</v>
      </c>
      <c r="B29" s="205" t="s">
        <v>10</v>
      </c>
      <c r="C29" s="205"/>
      <c r="D29" s="207"/>
      <c r="E29" s="20" t="s">
        <v>11</v>
      </c>
      <c r="F29" s="20"/>
    </row>
    <row r="30" spans="1:9" x14ac:dyDescent="0.35">
      <c r="A30" s="20">
        <v>1</v>
      </c>
      <c r="B30" s="239">
        <v>2</v>
      </c>
      <c r="C30" s="205"/>
      <c r="D30" s="207"/>
      <c r="E30" s="26">
        <v>3</v>
      </c>
      <c r="F30" s="26">
        <v>4</v>
      </c>
    </row>
    <row r="31" spans="1:9" ht="39" customHeight="1" x14ac:dyDescent="0.35">
      <c r="A31" s="20">
        <v>1</v>
      </c>
      <c r="B31" s="175" t="s">
        <v>12</v>
      </c>
      <c r="C31" s="190"/>
      <c r="D31" s="176"/>
      <c r="E31" s="27"/>
      <c r="F31" s="28">
        <v>3556092.76</v>
      </c>
    </row>
    <row r="32" spans="1:9" x14ac:dyDescent="0.35">
      <c r="A32" s="239" t="s">
        <v>13</v>
      </c>
      <c r="B32" s="240" t="s">
        <v>14</v>
      </c>
      <c r="C32" s="240"/>
      <c r="D32" s="241"/>
      <c r="E32" s="237"/>
      <c r="F32" s="29"/>
    </row>
    <row r="33" spans="1:10" x14ac:dyDescent="0.35">
      <c r="A33" s="239"/>
      <c r="B33" s="242" t="s">
        <v>15</v>
      </c>
      <c r="C33" s="242"/>
      <c r="D33" s="243"/>
      <c r="E33" s="238"/>
      <c r="F33" s="30">
        <v>3556092.76</v>
      </c>
    </row>
    <row r="34" spans="1:10" ht="41.25" customHeight="1" x14ac:dyDescent="0.35">
      <c r="A34" s="20">
        <v>2</v>
      </c>
      <c r="B34" s="175" t="s">
        <v>16</v>
      </c>
      <c r="C34" s="175"/>
      <c r="D34" s="176"/>
      <c r="E34" s="26" t="s">
        <v>17</v>
      </c>
      <c r="F34" s="31">
        <f>F36+F37</f>
        <v>501085.8</v>
      </c>
    </row>
    <row r="35" spans="1:10" ht="24.75" customHeight="1" x14ac:dyDescent="0.35">
      <c r="A35" s="239" t="s">
        <v>18</v>
      </c>
      <c r="B35" s="175" t="s">
        <v>14</v>
      </c>
      <c r="C35" s="175"/>
      <c r="D35" s="176"/>
      <c r="E35" s="32"/>
      <c r="F35" s="28"/>
    </row>
    <row r="36" spans="1:10" ht="74.25" customHeight="1" x14ac:dyDescent="0.35">
      <c r="A36" s="239"/>
      <c r="B36" s="175" t="s">
        <v>19</v>
      </c>
      <c r="C36" s="175"/>
      <c r="D36" s="176"/>
      <c r="E36" s="33"/>
      <c r="F36" s="28">
        <v>468757.68</v>
      </c>
    </row>
    <row r="37" spans="1:10" ht="70.5" customHeight="1" x14ac:dyDescent="0.35">
      <c r="A37" s="20" t="s">
        <v>20</v>
      </c>
      <c r="B37" s="175" t="s">
        <v>21</v>
      </c>
      <c r="C37" s="175"/>
      <c r="D37" s="176"/>
      <c r="E37" s="34"/>
      <c r="F37" s="28">
        <v>32328.12</v>
      </c>
      <c r="G37" s="1" t="s">
        <v>168</v>
      </c>
    </row>
    <row r="38" spans="1:10" ht="65.25" customHeight="1" x14ac:dyDescent="0.35">
      <c r="A38" s="20">
        <v>3</v>
      </c>
      <c r="B38" s="175" t="s">
        <v>22</v>
      </c>
      <c r="C38" s="175"/>
      <c r="D38" s="176"/>
      <c r="E38" s="34"/>
      <c r="F38" s="28">
        <v>824366.44</v>
      </c>
    </row>
    <row r="39" spans="1:10" x14ac:dyDescent="0.35">
      <c r="A39" s="20"/>
      <c r="B39" s="233" t="s">
        <v>47</v>
      </c>
      <c r="C39" s="236"/>
      <c r="D39" s="234"/>
      <c r="E39" s="29" t="s">
        <v>17</v>
      </c>
      <c r="F39" s="35">
        <f>F31+F34+F38</f>
        <v>4881545</v>
      </c>
    </row>
    <row r="40" spans="1:10" x14ac:dyDescent="0.35">
      <c r="A40" s="36"/>
      <c r="B40" s="40"/>
      <c r="C40" s="40"/>
      <c r="D40" s="40"/>
      <c r="E40" s="38"/>
      <c r="F40" s="114"/>
    </row>
    <row r="41" spans="1:10" x14ac:dyDescent="0.35">
      <c r="A41" s="36"/>
      <c r="B41" s="40"/>
      <c r="C41" s="40"/>
      <c r="D41" s="40"/>
      <c r="E41" s="38"/>
      <c r="F41" s="114"/>
    </row>
    <row r="42" spans="1:10" x14ac:dyDescent="0.35">
      <c r="A42" s="232" t="s">
        <v>256</v>
      </c>
      <c r="B42" s="232"/>
      <c r="C42" s="232"/>
      <c r="D42" s="232"/>
      <c r="E42" s="232"/>
      <c r="F42" s="232"/>
      <c r="G42" s="232"/>
      <c r="H42" s="232"/>
      <c r="I42" s="232"/>
    </row>
    <row r="43" spans="1:10" x14ac:dyDescent="0.35">
      <c r="A43" s="13" t="s">
        <v>240</v>
      </c>
      <c r="B43" s="13"/>
      <c r="C43" s="13"/>
      <c r="D43" s="13"/>
      <c r="E43" s="13"/>
      <c r="F43" s="13"/>
      <c r="G43" s="13"/>
      <c r="H43" s="13"/>
      <c r="I43" s="13"/>
    </row>
    <row r="44" spans="1:10" ht="84" x14ac:dyDescent="0.35">
      <c r="A44" s="20" t="s">
        <v>0</v>
      </c>
      <c r="B44" s="20" t="s">
        <v>5</v>
      </c>
      <c r="C44" s="20" t="s">
        <v>24</v>
      </c>
      <c r="D44" s="20" t="s">
        <v>25</v>
      </c>
      <c r="E44" s="20" t="s">
        <v>26</v>
      </c>
      <c r="F44" s="20" t="s">
        <v>135</v>
      </c>
    </row>
    <row r="45" spans="1:10" ht="18" customHeight="1" x14ac:dyDescent="0.35">
      <c r="A45" s="20">
        <v>1</v>
      </c>
      <c r="B45" s="20">
        <v>2</v>
      </c>
      <c r="C45" s="20">
        <v>3</v>
      </c>
      <c r="D45" s="20">
        <v>4</v>
      </c>
      <c r="E45" s="20">
        <v>5</v>
      </c>
      <c r="F45" s="20">
        <v>6</v>
      </c>
    </row>
    <row r="46" spans="1:10" x14ac:dyDescent="0.35">
      <c r="A46" s="20">
        <v>1</v>
      </c>
      <c r="B46" s="20" t="s">
        <v>39</v>
      </c>
      <c r="C46" s="20">
        <v>1</v>
      </c>
      <c r="D46" s="20">
        <v>12</v>
      </c>
      <c r="E46" s="20">
        <v>770</v>
      </c>
      <c r="F46" s="21">
        <v>9240</v>
      </c>
      <c r="J46" s="2"/>
    </row>
    <row r="47" spans="1:10" ht="19.5" customHeight="1" x14ac:dyDescent="0.35">
      <c r="A47" s="20"/>
      <c r="B47" s="233" t="s">
        <v>47</v>
      </c>
      <c r="C47" s="234"/>
      <c r="D47" s="20" t="s">
        <v>17</v>
      </c>
      <c r="E47" s="20" t="s">
        <v>17</v>
      </c>
      <c r="F47" s="39">
        <v>9240</v>
      </c>
    </row>
    <row r="48" spans="1:10" ht="19.5" customHeight="1" x14ac:dyDescent="0.35">
      <c r="A48" s="36"/>
      <c r="B48" s="40"/>
      <c r="C48" s="40"/>
      <c r="D48" s="36"/>
      <c r="E48" s="36"/>
      <c r="F48" s="151"/>
    </row>
    <row r="49" spans="1:9" s="3" customFormat="1" ht="18.75" customHeight="1" x14ac:dyDescent="0.35">
      <c r="A49" s="232" t="s">
        <v>257</v>
      </c>
      <c r="B49" s="232"/>
      <c r="C49" s="232"/>
      <c r="D49" s="232"/>
      <c r="E49" s="232"/>
      <c r="F49" s="232"/>
      <c r="G49" s="232"/>
      <c r="H49" s="147"/>
      <c r="I49" s="1"/>
    </row>
    <row r="50" spans="1:9" s="3" customFormat="1" ht="19.5" customHeight="1" x14ac:dyDescent="0.35">
      <c r="A50" s="13" t="s">
        <v>40</v>
      </c>
      <c r="B50" s="13"/>
      <c r="C50" s="13"/>
      <c r="D50" s="13"/>
      <c r="E50" s="13"/>
      <c r="F50" s="13"/>
      <c r="G50" s="13"/>
      <c r="H50" s="147"/>
      <c r="I50" s="1"/>
    </row>
    <row r="51" spans="1:9" x14ac:dyDescent="0.35">
      <c r="A51" s="135">
        <v>1</v>
      </c>
      <c r="B51" s="175" t="s">
        <v>121</v>
      </c>
      <c r="C51" s="190"/>
      <c r="D51" s="176"/>
      <c r="E51" s="134">
        <v>1</v>
      </c>
      <c r="F51" s="134"/>
      <c r="G51" s="43">
        <v>137178</v>
      </c>
      <c r="H51" s="3"/>
      <c r="I51" s="3"/>
    </row>
    <row r="52" spans="1:9" ht="20.25" customHeight="1" x14ac:dyDescent="0.35">
      <c r="A52" s="44"/>
      <c r="B52" s="249" t="s">
        <v>47</v>
      </c>
      <c r="C52" s="250"/>
      <c r="D52" s="251"/>
      <c r="E52" s="44"/>
      <c r="F52" s="44"/>
      <c r="G52" s="45">
        <f>SUM(G51:G51)</f>
        <v>137178</v>
      </c>
    </row>
    <row r="53" spans="1:9" ht="19.5" customHeight="1" x14ac:dyDescent="0.35">
      <c r="A53" s="36"/>
      <c r="B53" s="40"/>
      <c r="C53" s="40"/>
      <c r="D53" s="36"/>
      <c r="E53" s="36"/>
      <c r="F53" s="151"/>
    </row>
    <row r="54" spans="1:9" x14ac:dyDescent="0.35">
      <c r="A54" s="46" t="s">
        <v>258</v>
      </c>
      <c r="B54" s="46"/>
      <c r="C54" s="46"/>
      <c r="D54" s="46"/>
      <c r="E54" s="46"/>
      <c r="F54" s="46"/>
      <c r="G54" s="47"/>
    </row>
    <row r="55" spans="1:9" ht="20.25" customHeight="1" x14ac:dyDescent="0.35">
      <c r="A55" s="13" t="s">
        <v>240</v>
      </c>
      <c r="B55" s="13"/>
      <c r="C55" s="13"/>
      <c r="D55" s="13"/>
      <c r="E55" s="13"/>
      <c r="F55" s="13"/>
      <c r="G55" s="13"/>
    </row>
    <row r="56" spans="1:9" ht="33" customHeight="1" x14ac:dyDescent="0.35">
      <c r="A56" s="20" t="s">
        <v>0</v>
      </c>
      <c r="B56" s="205" t="s">
        <v>5</v>
      </c>
      <c r="C56" s="205"/>
      <c r="D56" s="207"/>
      <c r="E56" s="20" t="s">
        <v>32</v>
      </c>
      <c r="F56" s="20" t="s">
        <v>136</v>
      </c>
      <c r="G56" s="20" t="s">
        <v>242</v>
      </c>
    </row>
    <row r="57" spans="1:9" ht="13.5" customHeight="1" x14ac:dyDescent="0.35">
      <c r="A57" s="20">
        <v>1</v>
      </c>
      <c r="B57" s="239">
        <v>2</v>
      </c>
      <c r="C57" s="205"/>
      <c r="D57" s="207"/>
      <c r="E57" s="20">
        <v>3</v>
      </c>
      <c r="F57" s="20">
        <v>4</v>
      </c>
      <c r="G57" s="20">
        <v>5</v>
      </c>
    </row>
    <row r="58" spans="1:9" ht="19.5" customHeight="1" x14ac:dyDescent="0.35">
      <c r="A58" s="20">
        <v>1</v>
      </c>
      <c r="B58" s="175" t="s">
        <v>281</v>
      </c>
      <c r="C58" s="190"/>
      <c r="D58" s="176"/>
      <c r="E58" s="20">
        <v>5</v>
      </c>
      <c r="F58" s="48">
        <v>7000</v>
      </c>
      <c r="G58" s="43">
        <f>E58*F58</f>
        <v>35000</v>
      </c>
    </row>
    <row r="59" spans="1:9" ht="23.25" customHeight="1" x14ac:dyDescent="0.35">
      <c r="A59" s="133">
        <v>2</v>
      </c>
      <c r="B59" s="175" t="s">
        <v>268</v>
      </c>
      <c r="C59" s="190"/>
      <c r="D59" s="176"/>
      <c r="E59" s="133">
        <v>2</v>
      </c>
      <c r="F59" s="48">
        <v>25000</v>
      </c>
      <c r="G59" s="43">
        <f t="shared" ref="G59" si="0">E59*F59</f>
        <v>50000</v>
      </c>
    </row>
    <row r="60" spans="1:9" ht="25.5" customHeight="1" x14ac:dyDescent="0.35">
      <c r="A60" s="20">
        <v>2</v>
      </c>
      <c r="B60" s="175" t="s">
        <v>282</v>
      </c>
      <c r="C60" s="190"/>
      <c r="D60" s="176"/>
      <c r="E60" s="20">
        <v>8</v>
      </c>
      <c r="F60" s="48">
        <v>10708</v>
      </c>
      <c r="G60" s="43">
        <v>85664</v>
      </c>
    </row>
    <row r="61" spans="1:9" ht="21" customHeight="1" x14ac:dyDescent="0.35">
      <c r="A61" s="20"/>
      <c r="B61" s="249" t="s">
        <v>47</v>
      </c>
      <c r="C61" s="250"/>
      <c r="D61" s="251"/>
      <c r="E61" s="20" t="s">
        <v>17</v>
      </c>
      <c r="F61" s="20"/>
      <c r="G61" s="49">
        <f>SUM(G58:G60)</f>
        <v>170664</v>
      </c>
    </row>
    <row r="62" spans="1:9" ht="18" customHeight="1" x14ac:dyDescent="0.35">
      <c r="A62" s="36"/>
      <c r="B62" s="40"/>
      <c r="C62" s="40"/>
      <c r="D62" s="36"/>
      <c r="E62" s="36"/>
      <c r="F62" s="36"/>
    </row>
    <row r="63" spans="1:9" x14ac:dyDescent="0.35">
      <c r="A63" s="9" t="s">
        <v>243</v>
      </c>
      <c r="B63" s="9"/>
      <c r="C63" s="9"/>
      <c r="D63" s="9"/>
      <c r="E63" s="9"/>
      <c r="F63" s="9"/>
      <c r="G63" s="9"/>
    </row>
    <row r="64" spans="1:9" ht="19.5" customHeight="1" x14ac:dyDescent="0.35">
      <c r="A64" s="13" t="s">
        <v>240</v>
      </c>
      <c r="B64" s="13"/>
      <c r="C64" s="13"/>
      <c r="D64" s="13"/>
      <c r="E64" s="13"/>
      <c r="F64" s="13"/>
      <c r="G64" s="13"/>
    </row>
    <row r="65" spans="1:9" ht="42" x14ac:dyDescent="0.35">
      <c r="A65" s="20" t="s">
        <v>0</v>
      </c>
      <c r="B65" s="239" t="s">
        <v>5</v>
      </c>
      <c r="C65" s="205"/>
      <c r="D65" s="207"/>
      <c r="E65" s="20" t="s">
        <v>32</v>
      </c>
      <c r="F65" s="20" t="s">
        <v>137</v>
      </c>
      <c r="G65" s="20" t="s">
        <v>242</v>
      </c>
    </row>
    <row r="66" spans="1:9" ht="17.25" customHeight="1" x14ac:dyDescent="0.35">
      <c r="A66" s="20">
        <v>1</v>
      </c>
      <c r="B66" s="239">
        <v>2</v>
      </c>
      <c r="C66" s="205"/>
      <c r="D66" s="207"/>
      <c r="E66" s="20">
        <v>3</v>
      </c>
      <c r="F66" s="20">
        <v>4</v>
      </c>
      <c r="G66" s="20">
        <v>5</v>
      </c>
    </row>
    <row r="67" spans="1:9" x14ac:dyDescent="0.35">
      <c r="A67" s="20">
        <v>1</v>
      </c>
      <c r="B67" s="290" t="s">
        <v>283</v>
      </c>
      <c r="C67" s="175"/>
      <c r="D67" s="176"/>
      <c r="E67" s="20">
        <v>10</v>
      </c>
      <c r="F67" s="48">
        <v>2248.8000000000002</v>
      </c>
      <c r="G67" s="21">
        <f>E67*F67</f>
        <v>22488</v>
      </c>
    </row>
    <row r="68" spans="1:9" x14ac:dyDescent="0.35">
      <c r="A68" s="162">
        <v>2</v>
      </c>
      <c r="B68" s="158" t="s">
        <v>284</v>
      </c>
      <c r="C68" s="159"/>
      <c r="D68" s="160"/>
      <c r="E68" s="162">
        <v>10</v>
      </c>
      <c r="F68" s="48">
        <v>2248.8000000000002</v>
      </c>
      <c r="G68" s="21">
        <f>E68*F68</f>
        <v>22488</v>
      </c>
    </row>
    <row r="69" spans="1:9" x14ac:dyDescent="0.35">
      <c r="A69" s="20"/>
      <c r="B69" s="249" t="s">
        <v>47</v>
      </c>
      <c r="C69" s="250"/>
      <c r="D69" s="251"/>
      <c r="E69" s="20" t="s">
        <v>17</v>
      </c>
      <c r="F69" s="20" t="s">
        <v>147</v>
      </c>
      <c r="G69" s="23">
        <f>SUM(G67:G68)</f>
        <v>44976</v>
      </c>
    </row>
    <row r="70" spans="1:9" ht="18" customHeight="1" x14ac:dyDescent="0.35">
      <c r="A70" s="36"/>
      <c r="B70" s="50"/>
      <c r="C70" s="50"/>
      <c r="D70" s="50"/>
      <c r="E70" s="36"/>
      <c r="F70" s="36"/>
      <c r="G70" s="51"/>
    </row>
    <row r="71" spans="1:9" ht="18" customHeight="1" x14ac:dyDescent="0.35">
      <c r="A71" s="36"/>
      <c r="B71" s="50"/>
      <c r="C71" s="291" t="s">
        <v>289</v>
      </c>
      <c r="D71" s="291"/>
      <c r="E71" s="165"/>
      <c r="F71" s="166"/>
      <c r="G71" s="167">
        <f>G15+G20+F39+F47+G52+G61+G69</f>
        <v>21407661</v>
      </c>
    </row>
    <row r="72" spans="1:9" ht="18" customHeight="1" x14ac:dyDescent="0.35">
      <c r="A72" s="36"/>
      <c r="B72" s="50"/>
      <c r="C72" s="50"/>
      <c r="D72" s="50"/>
      <c r="E72" s="36"/>
      <c r="F72" s="36"/>
      <c r="G72" s="51"/>
    </row>
    <row r="73" spans="1:9" s="2" customFormat="1" ht="33.75" customHeight="1" x14ac:dyDescent="0.35">
      <c r="A73" s="2" t="s">
        <v>236</v>
      </c>
    </row>
    <row r="74" spans="1:9" ht="26.25" customHeight="1" x14ac:dyDescent="0.35">
      <c r="A74" s="14" t="s">
        <v>231</v>
      </c>
      <c r="B74" s="14"/>
      <c r="C74" s="14"/>
      <c r="D74" s="14"/>
      <c r="E74" s="14"/>
      <c r="F74" s="14"/>
      <c r="G74" s="14"/>
    </row>
    <row r="75" spans="1:9" ht="37.5" customHeight="1" x14ac:dyDescent="0.35">
      <c r="A75" s="10" t="s">
        <v>0</v>
      </c>
      <c r="B75" s="225" t="s">
        <v>5</v>
      </c>
      <c r="C75" s="226"/>
      <c r="D75" s="10"/>
      <c r="E75" s="10" t="s">
        <v>232</v>
      </c>
      <c r="F75" s="10" t="s">
        <v>137</v>
      </c>
      <c r="G75" s="10" t="s">
        <v>237</v>
      </c>
    </row>
    <row r="76" spans="1:9" ht="15" customHeight="1" x14ac:dyDescent="0.35">
      <c r="A76" s="10">
        <v>1</v>
      </c>
      <c r="B76" s="225">
        <v>2</v>
      </c>
      <c r="C76" s="226"/>
      <c r="D76" s="10">
        <v>3</v>
      </c>
      <c r="E76" s="10">
        <v>4</v>
      </c>
      <c r="F76" s="10">
        <v>5</v>
      </c>
      <c r="G76" s="10">
        <v>6</v>
      </c>
    </row>
    <row r="77" spans="1:9" ht="60.75" customHeight="1" x14ac:dyDescent="0.35">
      <c r="A77" s="10">
        <v>1</v>
      </c>
      <c r="B77" s="227" t="s">
        <v>233</v>
      </c>
      <c r="C77" s="228"/>
      <c r="D77" s="10"/>
      <c r="E77" s="10">
        <v>20</v>
      </c>
      <c r="F77" s="10">
        <v>150</v>
      </c>
      <c r="G77" s="11">
        <v>3000</v>
      </c>
    </row>
    <row r="78" spans="1:9" ht="22.5" customHeight="1" x14ac:dyDescent="0.35">
      <c r="A78" s="10"/>
      <c r="B78" s="229" t="s">
        <v>47</v>
      </c>
      <c r="C78" s="230"/>
      <c r="D78" s="10" t="s">
        <v>6</v>
      </c>
      <c r="E78" s="10"/>
      <c r="F78" s="10"/>
      <c r="G78" s="12">
        <v>3000</v>
      </c>
    </row>
    <row r="79" spans="1:9" ht="21" customHeight="1" x14ac:dyDescent="0.35">
      <c r="A79" s="52"/>
      <c r="B79" s="50"/>
      <c r="C79" s="50"/>
      <c r="D79" s="50"/>
      <c r="E79" s="52"/>
      <c r="F79" s="52"/>
      <c r="G79" s="53"/>
    </row>
    <row r="80" spans="1:9" x14ac:dyDescent="0.35">
      <c r="A80" s="9" t="s">
        <v>245</v>
      </c>
      <c r="B80" s="9"/>
      <c r="C80" s="9"/>
      <c r="D80" s="9"/>
      <c r="E80" s="9"/>
      <c r="F80" s="9"/>
      <c r="G80" s="9"/>
      <c r="H80" s="13"/>
      <c r="I80" s="13"/>
    </row>
    <row r="81" spans="1:9" ht="18.75" customHeight="1" x14ac:dyDescent="0.35">
      <c r="A81" s="232" t="s">
        <v>148</v>
      </c>
      <c r="B81" s="232"/>
      <c r="C81" s="232"/>
      <c r="D81" s="232"/>
      <c r="E81" s="232"/>
      <c r="F81" s="232"/>
      <c r="G81" s="232"/>
    </row>
    <row r="82" spans="1:9" ht="38.25" customHeight="1" x14ac:dyDescent="0.35">
      <c r="A82" s="20" t="s">
        <v>0</v>
      </c>
      <c r="B82" s="20" t="s">
        <v>5</v>
      </c>
      <c r="C82" s="20" t="s">
        <v>24</v>
      </c>
      <c r="D82" s="20" t="s">
        <v>25</v>
      </c>
      <c r="E82" s="20" t="s">
        <v>149</v>
      </c>
      <c r="F82" s="20" t="s">
        <v>135</v>
      </c>
    </row>
    <row r="83" spans="1:9" ht="18.75" customHeight="1" x14ac:dyDescent="0.35">
      <c r="A83" s="20">
        <v>1</v>
      </c>
      <c r="B83" s="20">
        <v>2</v>
      </c>
      <c r="C83" s="20">
        <v>3</v>
      </c>
      <c r="D83" s="20">
        <v>4</v>
      </c>
      <c r="E83" s="20">
        <v>5</v>
      </c>
      <c r="F83" s="20">
        <v>6</v>
      </c>
    </row>
    <row r="84" spans="1:9" x14ac:dyDescent="0.35">
      <c r="A84" s="20">
        <v>1</v>
      </c>
      <c r="B84" s="57" t="s">
        <v>34</v>
      </c>
      <c r="C84" s="20">
        <v>2</v>
      </c>
      <c r="D84" s="20">
        <v>12</v>
      </c>
      <c r="E84" s="20">
        <v>666.66</v>
      </c>
      <c r="F84" s="21">
        <v>8000</v>
      </c>
      <c r="H84" s="58"/>
    </row>
    <row r="85" spans="1:9" ht="48.75" customHeight="1" x14ac:dyDescent="0.35">
      <c r="A85" s="20">
        <v>2</v>
      </c>
      <c r="B85" s="5" t="s">
        <v>150</v>
      </c>
      <c r="C85" s="20"/>
      <c r="D85" s="20"/>
      <c r="E85" s="20"/>
      <c r="F85" s="21">
        <v>2000</v>
      </c>
      <c r="H85" s="58"/>
    </row>
    <row r="86" spans="1:9" x14ac:dyDescent="0.35">
      <c r="A86" s="20"/>
      <c r="B86" s="233" t="s">
        <v>47</v>
      </c>
      <c r="C86" s="234"/>
      <c r="D86" s="20" t="s">
        <v>6</v>
      </c>
      <c r="E86" s="20" t="s">
        <v>6</v>
      </c>
      <c r="F86" s="59">
        <v>10000</v>
      </c>
      <c r="H86" s="58"/>
    </row>
    <row r="87" spans="1:9" ht="18" customHeight="1" x14ac:dyDescent="0.35">
      <c r="A87" s="52"/>
      <c r="B87" s="50"/>
      <c r="C87" s="50"/>
      <c r="D87" s="50"/>
      <c r="E87" s="52"/>
      <c r="F87" s="52"/>
      <c r="G87" s="53"/>
      <c r="H87" s="58"/>
    </row>
    <row r="88" spans="1:9" ht="21" customHeight="1" x14ac:dyDescent="0.35">
      <c r="A88" s="223" t="s">
        <v>134</v>
      </c>
      <c r="B88" s="223"/>
      <c r="C88" s="223"/>
      <c r="D88" s="223"/>
      <c r="E88" s="223"/>
      <c r="F88" s="223"/>
      <c r="G88" s="223"/>
      <c r="H88" s="13"/>
      <c r="I88" s="13"/>
    </row>
    <row r="89" spans="1:9" ht="22.5" customHeight="1" x14ac:dyDescent="0.35">
      <c r="A89" s="232" t="s">
        <v>148</v>
      </c>
      <c r="B89" s="232"/>
      <c r="C89" s="232"/>
      <c r="D89" s="232"/>
      <c r="E89" s="232"/>
      <c r="F89" s="232"/>
      <c r="G89" s="232"/>
      <c r="H89" s="13"/>
      <c r="I89" s="13"/>
    </row>
    <row r="90" spans="1:9" ht="77.25" customHeight="1" x14ac:dyDescent="0.35">
      <c r="A90" s="10" t="s">
        <v>0</v>
      </c>
      <c r="B90" s="225" t="s">
        <v>27</v>
      </c>
      <c r="C90" s="226"/>
      <c r="D90" s="116" t="s">
        <v>28</v>
      </c>
      <c r="E90" s="10" t="s">
        <v>29</v>
      </c>
      <c r="F90" s="20" t="s">
        <v>25</v>
      </c>
      <c r="G90" s="10" t="s">
        <v>218</v>
      </c>
    </row>
    <row r="91" spans="1:9" ht="18.75" customHeight="1" x14ac:dyDescent="0.35">
      <c r="A91" s="10">
        <v>1</v>
      </c>
      <c r="B91" s="225">
        <v>2</v>
      </c>
      <c r="C91" s="226"/>
      <c r="D91" s="10">
        <v>3</v>
      </c>
      <c r="E91" s="10">
        <v>4</v>
      </c>
      <c r="F91" s="10">
        <v>5</v>
      </c>
      <c r="G91" s="10">
        <v>6</v>
      </c>
    </row>
    <row r="92" spans="1:9" x14ac:dyDescent="0.35">
      <c r="A92" s="10">
        <v>1</v>
      </c>
      <c r="B92" s="227" t="s">
        <v>51</v>
      </c>
      <c r="C92" s="228"/>
      <c r="D92" s="10" t="s">
        <v>169</v>
      </c>
      <c r="E92" s="10">
        <v>16.3</v>
      </c>
      <c r="F92" s="10">
        <v>12</v>
      </c>
      <c r="G92" s="11">
        <v>78000</v>
      </c>
      <c r="H92" s="58"/>
    </row>
    <row r="93" spans="1:9" ht="18.75" customHeight="1" x14ac:dyDescent="0.35">
      <c r="A93" s="10">
        <v>2</v>
      </c>
      <c r="B93" s="227" t="s">
        <v>52</v>
      </c>
      <c r="C93" s="228"/>
      <c r="D93" s="10" t="s">
        <v>169</v>
      </c>
      <c r="E93" s="10">
        <v>16.13</v>
      </c>
      <c r="F93" s="10">
        <v>12</v>
      </c>
      <c r="G93" s="11">
        <v>71000</v>
      </c>
      <c r="H93" s="58"/>
    </row>
    <row r="94" spans="1:9" x14ac:dyDescent="0.35">
      <c r="A94" s="10"/>
      <c r="B94" s="229" t="s">
        <v>47</v>
      </c>
      <c r="C94" s="230"/>
      <c r="D94" s="10" t="s">
        <v>6</v>
      </c>
      <c r="E94" s="10"/>
      <c r="F94" s="10"/>
      <c r="G94" s="12">
        <f>SUM(G92:G93)</f>
        <v>149000</v>
      </c>
      <c r="H94" s="58"/>
    </row>
    <row r="95" spans="1:9" x14ac:dyDescent="0.35">
      <c r="A95" s="54"/>
      <c r="B95" s="55"/>
      <c r="C95" s="55"/>
      <c r="D95" s="54"/>
      <c r="E95" s="54"/>
      <c r="F95" s="54"/>
      <c r="G95" s="56"/>
      <c r="H95" s="58"/>
    </row>
    <row r="96" spans="1:9" x14ac:dyDescent="0.35">
      <c r="A96" s="232" t="s">
        <v>246</v>
      </c>
      <c r="B96" s="232"/>
      <c r="C96" s="232"/>
      <c r="D96" s="232"/>
      <c r="E96" s="232"/>
      <c r="F96" s="232"/>
      <c r="G96" s="232"/>
      <c r="H96" s="58"/>
    </row>
    <row r="97" spans="1:8" x14ac:dyDescent="0.35">
      <c r="A97" s="13" t="s">
        <v>40</v>
      </c>
      <c r="B97" s="13"/>
      <c r="C97" s="13"/>
      <c r="D97" s="13"/>
      <c r="E97" s="13"/>
      <c r="F97" s="13"/>
      <c r="G97" s="13"/>
      <c r="H97" s="58"/>
    </row>
    <row r="98" spans="1:8" ht="42" x14ac:dyDescent="0.35">
      <c r="A98" s="140" t="s">
        <v>0</v>
      </c>
      <c r="B98" s="205" t="s">
        <v>5</v>
      </c>
      <c r="C98" s="206"/>
      <c r="D98" s="207"/>
      <c r="E98" s="140" t="s">
        <v>32</v>
      </c>
      <c r="F98" s="140" t="s">
        <v>30</v>
      </c>
      <c r="G98" s="10" t="s">
        <v>218</v>
      </c>
      <c r="H98" s="58"/>
    </row>
    <row r="99" spans="1:8" x14ac:dyDescent="0.35">
      <c r="A99" s="135">
        <v>1</v>
      </c>
      <c r="B99" s="205">
        <v>2</v>
      </c>
      <c r="C99" s="206"/>
      <c r="D99" s="207"/>
      <c r="E99" s="134">
        <v>3</v>
      </c>
      <c r="F99" s="134">
        <v>4</v>
      </c>
      <c r="G99" s="140">
        <v>5</v>
      </c>
      <c r="H99" s="58"/>
    </row>
    <row r="100" spans="1:8" x14ac:dyDescent="0.35">
      <c r="A100" s="135">
        <v>1</v>
      </c>
      <c r="B100" s="175" t="s">
        <v>35</v>
      </c>
      <c r="C100" s="190"/>
      <c r="D100" s="176"/>
      <c r="E100" s="134">
        <v>12</v>
      </c>
      <c r="F100" s="134">
        <v>500</v>
      </c>
      <c r="G100" s="43">
        <v>6000</v>
      </c>
      <c r="H100" s="58"/>
    </row>
    <row r="101" spans="1:8" x14ac:dyDescent="0.35">
      <c r="A101" s="135">
        <v>2</v>
      </c>
      <c r="B101" s="136" t="s">
        <v>177</v>
      </c>
      <c r="C101" s="139"/>
      <c r="D101" s="137"/>
      <c r="E101" s="134">
        <v>1</v>
      </c>
      <c r="F101" s="134">
        <v>5000</v>
      </c>
      <c r="G101" s="43">
        <v>5000</v>
      </c>
      <c r="H101" s="58"/>
    </row>
    <row r="102" spans="1:8" x14ac:dyDescent="0.35">
      <c r="A102" s="140">
        <v>3</v>
      </c>
      <c r="B102" s="175" t="s">
        <v>53</v>
      </c>
      <c r="C102" s="190"/>
      <c r="D102" s="176"/>
      <c r="E102" s="134">
        <v>1</v>
      </c>
      <c r="F102" s="134">
        <v>5500</v>
      </c>
      <c r="G102" s="43">
        <v>5500</v>
      </c>
      <c r="H102" s="58"/>
    </row>
    <row r="103" spans="1:8" x14ac:dyDescent="0.35">
      <c r="A103" s="149">
        <v>4</v>
      </c>
      <c r="B103" s="287" t="s">
        <v>55</v>
      </c>
      <c r="C103" s="288"/>
      <c r="D103" s="289"/>
      <c r="E103" s="148">
        <v>12</v>
      </c>
      <c r="F103" s="148">
        <v>2044.85</v>
      </c>
      <c r="G103" s="60">
        <v>24538.14</v>
      </c>
      <c r="H103" s="58"/>
    </row>
    <row r="104" spans="1:8" x14ac:dyDescent="0.35">
      <c r="A104" s="140">
        <v>5</v>
      </c>
      <c r="B104" s="175" t="s">
        <v>107</v>
      </c>
      <c r="C104" s="175"/>
      <c r="D104" s="176"/>
      <c r="E104" s="140">
        <v>17</v>
      </c>
      <c r="F104" s="140">
        <v>450</v>
      </c>
      <c r="G104" s="43">
        <v>8000</v>
      </c>
      <c r="H104" s="58"/>
    </row>
    <row r="105" spans="1:8" x14ac:dyDescent="0.35">
      <c r="A105" s="140">
        <v>6</v>
      </c>
      <c r="B105" s="175" t="s">
        <v>108</v>
      </c>
      <c r="C105" s="175"/>
      <c r="D105" s="176"/>
      <c r="E105" s="140">
        <v>1</v>
      </c>
      <c r="F105" s="140">
        <v>14500</v>
      </c>
      <c r="G105" s="43">
        <v>14500</v>
      </c>
      <c r="H105" s="58"/>
    </row>
    <row r="106" spans="1:8" x14ac:dyDescent="0.35">
      <c r="A106" s="140">
        <v>7</v>
      </c>
      <c r="B106" s="175" t="s">
        <v>153</v>
      </c>
      <c r="C106" s="190"/>
      <c r="D106" s="176"/>
      <c r="E106" s="140">
        <v>1</v>
      </c>
      <c r="F106" s="140">
        <v>5000</v>
      </c>
      <c r="G106" s="43">
        <v>5000</v>
      </c>
      <c r="H106" s="58"/>
    </row>
    <row r="107" spans="1:8" x14ac:dyDescent="0.35">
      <c r="A107" s="140">
        <v>8</v>
      </c>
      <c r="B107" s="175" t="s">
        <v>222</v>
      </c>
      <c r="C107" s="190"/>
      <c r="D107" s="176"/>
      <c r="E107" s="140">
        <v>1</v>
      </c>
      <c r="F107" s="140">
        <v>15000</v>
      </c>
      <c r="G107" s="43">
        <v>17775.86</v>
      </c>
      <c r="H107" s="58"/>
    </row>
    <row r="108" spans="1:8" ht="21" customHeight="1" x14ac:dyDescent="0.35">
      <c r="A108" s="140">
        <v>9</v>
      </c>
      <c r="B108" s="175" t="s">
        <v>141</v>
      </c>
      <c r="C108" s="190"/>
      <c r="D108" s="176"/>
      <c r="E108" s="140">
        <v>1</v>
      </c>
      <c r="F108" s="140">
        <v>8000</v>
      </c>
      <c r="G108" s="43">
        <v>15786</v>
      </c>
      <c r="H108" s="58"/>
    </row>
    <row r="109" spans="1:8" x14ac:dyDescent="0.35">
      <c r="A109" s="140"/>
      <c r="B109" s="298" t="s">
        <v>47</v>
      </c>
      <c r="C109" s="299"/>
      <c r="D109" s="300"/>
      <c r="E109" s="140" t="s">
        <v>6</v>
      </c>
      <c r="F109" s="140"/>
      <c r="G109" s="49">
        <f>SUM(G100:G108)</f>
        <v>102100</v>
      </c>
      <c r="H109" s="58"/>
    </row>
    <row r="110" spans="1:8" x14ac:dyDescent="0.35">
      <c r="A110" s="36"/>
      <c r="B110" s="152"/>
      <c r="C110" s="152"/>
      <c r="D110" s="152"/>
      <c r="E110" s="36"/>
      <c r="F110" s="36"/>
      <c r="G110" s="65"/>
      <c r="H110" s="58"/>
    </row>
    <row r="111" spans="1:8" x14ac:dyDescent="0.35">
      <c r="A111" s="232" t="s">
        <v>247</v>
      </c>
      <c r="B111" s="232"/>
      <c r="C111" s="232"/>
      <c r="D111" s="232"/>
      <c r="E111" s="232"/>
      <c r="F111" s="232"/>
      <c r="G111" s="232"/>
      <c r="H111" s="58"/>
    </row>
    <row r="112" spans="1:8" x14ac:dyDescent="0.35">
      <c r="A112" s="13" t="s">
        <v>40</v>
      </c>
      <c r="B112" s="13"/>
      <c r="C112" s="13"/>
      <c r="D112" s="13"/>
      <c r="E112" s="13"/>
      <c r="F112" s="13"/>
      <c r="G112" s="13"/>
      <c r="H112" s="58"/>
    </row>
    <row r="113" spans="1:8" ht="42" x14ac:dyDescent="0.35">
      <c r="A113" s="140" t="s">
        <v>0</v>
      </c>
      <c r="B113" s="205" t="s">
        <v>5</v>
      </c>
      <c r="C113" s="206"/>
      <c r="D113" s="206"/>
      <c r="E113" s="207"/>
      <c r="F113" s="140" t="s">
        <v>31</v>
      </c>
      <c r="G113" s="26" t="s">
        <v>248</v>
      </c>
      <c r="H113" s="58"/>
    </row>
    <row r="114" spans="1:8" x14ac:dyDescent="0.35">
      <c r="A114" s="140">
        <v>1</v>
      </c>
      <c r="B114" s="141">
        <v>2</v>
      </c>
      <c r="C114" s="61"/>
      <c r="D114" s="61"/>
      <c r="E114" s="142"/>
      <c r="F114" s="140">
        <v>3</v>
      </c>
      <c r="G114" s="140">
        <v>4</v>
      </c>
      <c r="H114" s="58"/>
    </row>
    <row r="115" spans="1:8" x14ac:dyDescent="0.35">
      <c r="A115" s="140">
        <v>1</v>
      </c>
      <c r="B115" s="175" t="s">
        <v>113</v>
      </c>
      <c r="C115" s="190"/>
      <c r="D115" s="190"/>
      <c r="E115" s="176"/>
      <c r="F115" s="62">
        <v>10000</v>
      </c>
      <c r="G115" s="43">
        <v>10000</v>
      </c>
      <c r="H115" s="58"/>
    </row>
    <row r="116" spans="1:8" x14ac:dyDescent="0.35">
      <c r="A116" s="140">
        <v>2</v>
      </c>
      <c r="B116" s="175" t="s">
        <v>269</v>
      </c>
      <c r="C116" s="190"/>
      <c r="D116" s="190"/>
      <c r="E116" s="176"/>
      <c r="F116" s="62">
        <v>1609</v>
      </c>
      <c r="G116" s="43">
        <v>81208</v>
      </c>
      <c r="H116" s="58"/>
    </row>
    <row r="117" spans="1:8" x14ac:dyDescent="0.35">
      <c r="A117" s="140">
        <v>3</v>
      </c>
      <c r="B117" s="252" t="s">
        <v>56</v>
      </c>
      <c r="C117" s="253"/>
      <c r="D117" s="253"/>
      <c r="E117" s="254"/>
      <c r="F117" s="63">
        <v>5300</v>
      </c>
      <c r="G117" s="64">
        <v>5300</v>
      </c>
      <c r="H117" s="58"/>
    </row>
    <row r="118" spans="1:8" x14ac:dyDescent="0.35">
      <c r="A118" s="140">
        <v>4</v>
      </c>
      <c r="B118" s="252" t="s">
        <v>117</v>
      </c>
      <c r="C118" s="253"/>
      <c r="D118" s="253"/>
      <c r="E118" s="254"/>
      <c r="F118" s="63">
        <v>2400</v>
      </c>
      <c r="G118" s="64">
        <v>2400</v>
      </c>
      <c r="H118" s="58"/>
    </row>
    <row r="119" spans="1:8" x14ac:dyDescent="0.35">
      <c r="A119" s="140">
        <v>5</v>
      </c>
      <c r="B119" s="252" t="s">
        <v>286</v>
      </c>
      <c r="C119" s="253"/>
      <c r="D119" s="253"/>
      <c r="E119" s="254"/>
      <c r="F119" s="63">
        <v>5084</v>
      </c>
      <c r="G119" s="64">
        <v>5084</v>
      </c>
      <c r="H119" s="58"/>
    </row>
    <row r="120" spans="1:8" x14ac:dyDescent="0.35">
      <c r="A120" s="140">
        <v>6</v>
      </c>
      <c r="B120" s="175" t="s">
        <v>178</v>
      </c>
      <c r="C120" s="190"/>
      <c r="D120" s="190"/>
      <c r="E120" s="176"/>
      <c r="F120" s="62">
        <v>540</v>
      </c>
      <c r="G120" s="43">
        <v>19440</v>
      </c>
      <c r="H120" s="58"/>
    </row>
    <row r="121" spans="1:8" x14ac:dyDescent="0.35">
      <c r="A121" s="140">
        <v>7</v>
      </c>
      <c r="B121" s="175" t="s">
        <v>288</v>
      </c>
      <c r="C121" s="190"/>
      <c r="D121" s="190"/>
      <c r="E121" s="176"/>
      <c r="F121" s="62">
        <v>23753</v>
      </c>
      <c r="G121" s="43">
        <v>23753</v>
      </c>
      <c r="H121" s="58"/>
    </row>
    <row r="122" spans="1:8" ht="34.5" customHeight="1" x14ac:dyDescent="0.35">
      <c r="A122" s="140">
        <v>8</v>
      </c>
      <c r="B122" s="305" t="s">
        <v>270</v>
      </c>
      <c r="C122" s="306"/>
      <c r="D122" s="306"/>
      <c r="E122" s="307"/>
      <c r="F122" s="62">
        <v>426</v>
      </c>
      <c r="G122" s="43">
        <v>2556</v>
      </c>
      <c r="H122" s="58"/>
    </row>
    <row r="123" spans="1:8" ht="34.5" customHeight="1" x14ac:dyDescent="0.35">
      <c r="A123" s="140">
        <v>9</v>
      </c>
      <c r="B123" s="305" t="s">
        <v>223</v>
      </c>
      <c r="C123" s="306"/>
      <c r="D123" s="306"/>
      <c r="E123" s="307"/>
      <c r="F123" s="62">
        <v>24000</v>
      </c>
      <c r="G123" s="43">
        <v>24000</v>
      </c>
      <c r="H123" s="58"/>
    </row>
    <row r="124" spans="1:8" x14ac:dyDescent="0.35">
      <c r="A124" s="140"/>
      <c r="B124" s="233" t="s">
        <v>47</v>
      </c>
      <c r="C124" s="236"/>
      <c r="D124" s="236"/>
      <c r="E124" s="234"/>
      <c r="F124" s="138"/>
      <c r="G124" s="49">
        <f>SUM(G115:G123)</f>
        <v>173741</v>
      </c>
      <c r="H124" s="58"/>
    </row>
    <row r="125" spans="1:8" x14ac:dyDescent="0.35">
      <c r="A125" s="36"/>
      <c r="B125" s="40"/>
      <c r="C125" s="40"/>
      <c r="D125" s="40"/>
      <c r="E125" s="40"/>
      <c r="F125" s="40"/>
      <c r="G125" s="65"/>
      <c r="H125" s="58"/>
    </row>
    <row r="126" spans="1:8" ht="20.100000000000001" customHeight="1" x14ac:dyDescent="0.35">
      <c r="A126" s="301" t="s">
        <v>249</v>
      </c>
      <c r="B126" s="301"/>
      <c r="C126" s="301"/>
      <c r="D126" s="301"/>
      <c r="E126" s="301"/>
      <c r="F126" s="301"/>
      <c r="G126" s="301"/>
    </row>
    <row r="127" spans="1:8" ht="20.100000000000001" customHeight="1" x14ac:dyDescent="0.35">
      <c r="A127" s="13" t="s">
        <v>40</v>
      </c>
      <c r="B127" s="13"/>
      <c r="C127" s="13"/>
      <c r="D127" s="13"/>
      <c r="E127" s="13"/>
      <c r="F127" s="13"/>
      <c r="G127" s="13"/>
    </row>
    <row r="128" spans="1:8" ht="20.100000000000001" customHeight="1" x14ac:dyDescent="0.35">
      <c r="A128" s="26" t="s">
        <v>0</v>
      </c>
      <c r="B128" s="66" t="s">
        <v>5</v>
      </c>
      <c r="C128" s="67"/>
      <c r="D128" s="68"/>
      <c r="E128" s="26" t="s">
        <v>32</v>
      </c>
      <c r="F128" s="26" t="s">
        <v>139</v>
      </c>
      <c r="G128" s="174" t="s">
        <v>287</v>
      </c>
    </row>
    <row r="129" spans="1:7" ht="20.100000000000001" customHeight="1" x14ac:dyDescent="0.35">
      <c r="A129" s="26">
        <v>1</v>
      </c>
      <c r="B129" s="66">
        <v>2</v>
      </c>
      <c r="C129" s="67"/>
      <c r="D129" s="68"/>
      <c r="E129" s="26">
        <v>3</v>
      </c>
      <c r="F129" s="26">
        <v>4</v>
      </c>
      <c r="G129" s="26">
        <v>5</v>
      </c>
    </row>
    <row r="130" spans="1:7" ht="20.100000000000001" customHeight="1" x14ac:dyDescent="0.35">
      <c r="A130" s="69"/>
      <c r="B130" s="144" t="s">
        <v>114</v>
      </c>
      <c r="C130" s="145"/>
      <c r="D130" s="146"/>
      <c r="E130" s="69"/>
      <c r="F130" s="69"/>
      <c r="G130" s="69"/>
    </row>
    <row r="131" spans="1:7" ht="20.100000000000001" customHeight="1" x14ac:dyDescent="0.35">
      <c r="A131" s="69">
        <v>1</v>
      </c>
      <c r="B131" s="70" t="s">
        <v>89</v>
      </c>
      <c r="C131" s="71"/>
      <c r="D131" s="72"/>
      <c r="E131" s="69">
        <v>3</v>
      </c>
      <c r="F131" s="69">
        <v>85</v>
      </c>
      <c r="G131" s="73">
        <f>E131*F131</f>
        <v>255</v>
      </c>
    </row>
    <row r="132" spans="1:7" ht="20.100000000000001" customHeight="1" x14ac:dyDescent="0.35">
      <c r="A132" s="69">
        <v>2</v>
      </c>
      <c r="B132" s="182" t="s">
        <v>180</v>
      </c>
      <c r="C132" s="183"/>
      <c r="D132" s="184"/>
      <c r="E132" s="69">
        <v>2</v>
      </c>
      <c r="F132" s="69">
        <v>60</v>
      </c>
      <c r="G132" s="73">
        <f t="shared" ref="G132:G150" si="1">E132*F132</f>
        <v>120</v>
      </c>
    </row>
    <row r="133" spans="1:7" ht="20.100000000000001" customHeight="1" x14ac:dyDescent="0.35">
      <c r="A133" s="26">
        <v>3</v>
      </c>
      <c r="B133" s="66" t="s">
        <v>106</v>
      </c>
      <c r="C133" s="67"/>
      <c r="D133" s="68"/>
      <c r="E133" s="26">
        <v>100</v>
      </c>
      <c r="F133" s="26">
        <v>8</v>
      </c>
      <c r="G133" s="73">
        <f t="shared" si="1"/>
        <v>800</v>
      </c>
    </row>
    <row r="134" spans="1:7" ht="20.100000000000001" customHeight="1" x14ac:dyDescent="0.35">
      <c r="A134" s="26">
        <v>4</v>
      </c>
      <c r="B134" s="66" t="s">
        <v>90</v>
      </c>
      <c r="C134" s="74"/>
      <c r="D134" s="75"/>
      <c r="E134" s="26">
        <v>10</v>
      </c>
      <c r="F134" s="26">
        <v>8</v>
      </c>
      <c r="G134" s="73">
        <f t="shared" si="1"/>
        <v>80</v>
      </c>
    </row>
    <row r="135" spans="1:7" ht="20.100000000000001" customHeight="1" x14ac:dyDescent="0.35">
      <c r="A135" s="26">
        <v>5</v>
      </c>
      <c r="B135" s="182" t="s">
        <v>91</v>
      </c>
      <c r="C135" s="183"/>
      <c r="D135" s="184"/>
      <c r="E135" s="26">
        <v>250</v>
      </c>
      <c r="F135" s="26">
        <v>3</v>
      </c>
      <c r="G135" s="73">
        <f t="shared" si="1"/>
        <v>750</v>
      </c>
    </row>
    <row r="136" spans="1:7" ht="20.100000000000001" customHeight="1" x14ac:dyDescent="0.35">
      <c r="A136" s="26">
        <v>6</v>
      </c>
      <c r="B136" s="182" t="s">
        <v>181</v>
      </c>
      <c r="C136" s="183"/>
      <c r="D136" s="184"/>
      <c r="E136" s="26">
        <v>20</v>
      </c>
      <c r="F136" s="26">
        <v>25</v>
      </c>
      <c r="G136" s="73">
        <f t="shared" si="1"/>
        <v>500</v>
      </c>
    </row>
    <row r="137" spans="1:7" ht="20.100000000000001" customHeight="1" x14ac:dyDescent="0.35">
      <c r="A137" s="26">
        <v>7</v>
      </c>
      <c r="B137" s="182" t="s">
        <v>179</v>
      </c>
      <c r="C137" s="183"/>
      <c r="D137" s="184"/>
      <c r="E137" s="26">
        <v>10</v>
      </c>
      <c r="F137" s="26">
        <v>25</v>
      </c>
      <c r="G137" s="73">
        <f t="shared" si="1"/>
        <v>250</v>
      </c>
    </row>
    <row r="138" spans="1:7" ht="20.100000000000001" customHeight="1" x14ac:dyDescent="0.35">
      <c r="A138" s="26">
        <v>8</v>
      </c>
      <c r="B138" s="66" t="s">
        <v>92</v>
      </c>
      <c r="C138" s="67"/>
      <c r="D138" s="68"/>
      <c r="E138" s="26">
        <v>14</v>
      </c>
      <c r="F138" s="26">
        <v>50</v>
      </c>
      <c r="G138" s="73">
        <f t="shared" si="1"/>
        <v>700</v>
      </c>
    </row>
    <row r="139" spans="1:7" ht="20.100000000000001" customHeight="1" x14ac:dyDescent="0.35">
      <c r="A139" s="26">
        <v>9</v>
      </c>
      <c r="B139" s="66" t="s">
        <v>93</v>
      </c>
      <c r="C139" s="67"/>
      <c r="D139" s="68"/>
      <c r="E139" s="26">
        <v>10</v>
      </c>
      <c r="F139" s="26">
        <v>9</v>
      </c>
      <c r="G139" s="73">
        <f t="shared" si="1"/>
        <v>90</v>
      </c>
    </row>
    <row r="140" spans="1:7" ht="20.100000000000001" customHeight="1" x14ac:dyDescent="0.35">
      <c r="A140" s="26">
        <v>10</v>
      </c>
      <c r="B140" s="66" t="s">
        <v>94</v>
      </c>
      <c r="C140" s="67"/>
      <c r="D140" s="68"/>
      <c r="E140" s="26">
        <v>14</v>
      </c>
      <c r="F140" s="26">
        <v>70</v>
      </c>
      <c r="G140" s="73">
        <f t="shared" si="1"/>
        <v>980</v>
      </c>
    </row>
    <row r="141" spans="1:7" ht="20.100000000000001" customHeight="1" x14ac:dyDescent="0.35">
      <c r="A141" s="26">
        <v>11</v>
      </c>
      <c r="B141" s="66" t="s">
        <v>95</v>
      </c>
      <c r="C141" s="67"/>
      <c r="D141" s="68"/>
      <c r="E141" s="26">
        <v>50</v>
      </c>
      <c r="F141" s="26">
        <v>10</v>
      </c>
      <c r="G141" s="73">
        <f t="shared" si="1"/>
        <v>500</v>
      </c>
    </row>
    <row r="142" spans="1:7" ht="20.100000000000001" customHeight="1" x14ac:dyDescent="0.35">
      <c r="A142" s="26">
        <v>13</v>
      </c>
      <c r="B142" s="66" t="s">
        <v>96</v>
      </c>
      <c r="C142" s="67"/>
      <c r="D142" s="68"/>
      <c r="E142" s="26">
        <v>150</v>
      </c>
      <c r="F142" s="26">
        <v>3</v>
      </c>
      <c r="G142" s="73">
        <f t="shared" si="1"/>
        <v>450</v>
      </c>
    </row>
    <row r="143" spans="1:7" ht="20.100000000000001" customHeight="1" x14ac:dyDescent="0.35">
      <c r="A143" s="26">
        <v>14</v>
      </c>
      <c r="B143" s="66" t="s">
        <v>97</v>
      </c>
      <c r="C143" s="67"/>
      <c r="D143" s="68"/>
      <c r="E143" s="26">
        <v>2</v>
      </c>
      <c r="F143" s="26">
        <v>68</v>
      </c>
      <c r="G143" s="73">
        <f t="shared" si="1"/>
        <v>136</v>
      </c>
    </row>
    <row r="144" spans="1:7" ht="20.100000000000001" customHeight="1" x14ac:dyDescent="0.35">
      <c r="A144" s="26">
        <v>15</v>
      </c>
      <c r="B144" s="66" t="s">
        <v>98</v>
      </c>
      <c r="C144" s="67"/>
      <c r="D144" s="68"/>
      <c r="E144" s="26">
        <v>3</v>
      </c>
      <c r="F144" s="26">
        <v>38</v>
      </c>
      <c r="G144" s="73">
        <f t="shared" si="1"/>
        <v>114</v>
      </c>
    </row>
    <row r="145" spans="1:7" ht="21" customHeight="1" x14ac:dyDescent="0.35">
      <c r="A145" s="26">
        <v>16</v>
      </c>
      <c r="B145" s="66" t="s">
        <v>99</v>
      </c>
      <c r="C145" s="67"/>
      <c r="D145" s="68"/>
      <c r="E145" s="26">
        <v>5</v>
      </c>
      <c r="F145" s="26">
        <v>180</v>
      </c>
      <c r="G145" s="73">
        <f t="shared" si="1"/>
        <v>900</v>
      </c>
    </row>
    <row r="146" spans="1:7" ht="20.100000000000001" customHeight="1" x14ac:dyDescent="0.35">
      <c r="A146" s="26">
        <v>17</v>
      </c>
      <c r="B146" s="66" t="s">
        <v>271</v>
      </c>
      <c r="C146" s="67"/>
      <c r="D146" s="68"/>
      <c r="E146" s="26">
        <v>2</v>
      </c>
      <c r="F146" s="26">
        <v>244.5</v>
      </c>
      <c r="G146" s="73">
        <f t="shared" si="1"/>
        <v>489</v>
      </c>
    </row>
    <row r="147" spans="1:7" ht="15" customHeight="1" x14ac:dyDescent="0.35">
      <c r="A147" s="26">
        <v>18</v>
      </c>
      <c r="B147" s="66" t="s">
        <v>101</v>
      </c>
      <c r="C147" s="67"/>
      <c r="D147" s="68"/>
      <c r="E147" s="26">
        <v>2</v>
      </c>
      <c r="F147" s="26">
        <v>132.5</v>
      </c>
      <c r="G147" s="73">
        <f t="shared" si="1"/>
        <v>265</v>
      </c>
    </row>
    <row r="148" spans="1:7" ht="15.75" customHeight="1" x14ac:dyDescent="0.35">
      <c r="A148" s="26">
        <v>19</v>
      </c>
      <c r="B148" s="66" t="s">
        <v>100</v>
      </c>
      <c r="C148" s="67"/>
      <c r="D148" s="68"/>
      <c r="E148" s="26">
        <v>23</v>
      </c>
      <c r="F148" s="26">
        <v>36</v>
      </c>
      <c r="G148" s="73">
        <f t="shared" si="1"/>
        <v>828</v>
      </c>
    </row>
    <row r="149" spans="1:7" ht="18.75" customHeight="1" x14ac:dyDescent="0.35">
      <c r="A149" s="26">
        <v>21</v>
      </c>
      <c r="B149" s="66" t="s">
        <v>102</v>
      </c>
      <c r="C149" s="67"/>
      <c r="D149" s="68"/>
      <c r="E149" s="26">
        <v>150</v>
      </c>
      <c r="F149" s="26">
        <v>3.5</v>
      </c>
      <c r="G149" s="73">
        <f t="shared" si="1"/>
        <v>525</v>
      </c>
    </row>
    <row r="150" spans="1:7" ht="23.25" customHeight="1" x14ac:dyDescent="0.35">
      <c r="A150" s="26">
        <v>23</v>
      </c>
      <c r="B150" s="66" t="s">
        <v>103</v>
      </c>
      <c r="C150" s="67"/>
      <c r="D150" s="68"/>
      <c r="E150" s="26">
        <v>5</v>
      </c>
      <c r="F150" s="26">
        <v>30</v>
      </c>
      <c r="G150" s="73">
        <f t="shared" si="1"/>
        <v>150</v>
      </c>
    </row>
    <row r="151" spans="1:7" ht="20.100000000000001" customHeight="1" x14ac:dyDescent="0.35">
      <c r="A151" s="26">
        <v>24</v>
      </c>
      <c r="B151" s="66" t="s">
        <v>104</v>
      </c>
      <c r="C151" s="67"/>
      <c r="D151" s="68"/>
      <c r="E151" s="26">
        <v>191</v>
      </c>
      <c r="F151" s="26">
        <v>65</v>
      </c>
      <c r="G151" s="73">
        <v>12418</v>
      </c>
    </row>
    <row r="152" spans="1:7" ht="20.100000000000001" customHeight="1" x14ac:dyDescent="0.35">
      <c r="A152" s="26">
        <v>25</v>
      </c>
      <c r="B152" s="66" t="s">
        <v>105</v>
      </c>
      <c r="C152" s="67"/>
      <c r="D152" s="68"/>
      <c r="E152" s="26">
        <v>50</v>
      </c>
      <c r="F152" s="26">
        <v>10</v>
      </c>
      <c r="G152" s="73">
        <f t="shared" ref="G152" si="2">E152*F152</f>
        <v>500</v>
      </c>
    </row>
    <row r="153" spans="1:7" ht="20.100000000000001" customHeight="1" x14ac:dyDescent="0.35">
      <c r="A153" s="26"/>
      <c r="B153" s="66"/>
      <c r="C153" s="67"/>
      <c r="D153" s="68"/>
      <c r="E153" s="76" t="s">
        <v>122</v>
      </c>
      <c r="F153" s="76"/>
      <c r="G153" s="77">
        <f>SUM(G131:G152)</f>
        <v>21800</v>
      </c>
    </row>
    <row r="154" spans="1:7" ht="20.100000000000001" customHeight="1" x14ac:dyDescent="0.35">
      <c r="A154" s="153"/>
      <c r="B154" s="46"/>
      <c r="C154" s="46"/>
      <c r="D154" s="46"/>
      <c r="E154" s="154"/>
      <c r="F154" s="154"/>
      <c r="G154" s="155"/>
    </row>
    <row r="155" spans="1:7" ht="20.100000000000001" customHeight="1" x14ac:dyDescent="0.35">
      <c r="A155" s="277" t="s">
        <v>123</v>
      </c>
      <c r="B155" s="277"/>
      <c r="C155" s="277"/>
      <c r="D155" s="277"/>
      <c r="E155" s="277"/>
      <c r="F155" s="277"/>
      <c r="G155" s="277"/>
    </row>
    <row r="156" spans="1:7" ht="20.100000000000001" customHeight="1" x14ac:dyDescent="0.35">
      <c r="A156" s="13" t="s">
        <v>40</v>
      </c>
      <c r="B156" s="13"/>
      <c r="C156" s="13"/>
      <c r="D156" s="13"/>
      <c r="E156" s="13"/>
      <c r="F156" s="13"/>
      <c r="G156" s="13"/>
    </row>
    <row r="157" spans="1:7" ht="20.100000000000001" customHeight="1" x14ac:dyDescent="0.35">
      <c r="A157" s="140" t="s">
        <v>0</v>
      </c>
      <c r="B157" s="239" t="s">
        <v>5</v>
      </c>
      <c r="C157" s="205"/>
      <c r="D157" s="207"/>
      <c r="E157" s="140" t="s">
        <v>32</v>
      </c>
      <c r="F157" s="140" t="s">
        <v>137</v>
      </c>
      <c r="G157" s="140" t="s">
        <v>250</v>
      </c>
    </row>
    <row r="158" spans="1:7" ht="20.100000000000001" customHeight="1" x14ac:dyDescent="0.35">
      <c r="A158" s="140">
        <v>1</v>
      </c>
      <c r="B158" s="175" t="s">
        <v>159</v>
      </c>
      <c r="C158" s="190"/>
      <c r="D158" s="176"/>
      <c r="E158" s="140">
        <v>13</v>
      </c>
      <c r="F158" s="140">
        <v>2012.3</v>
      </c>
      <c r="G158" s="43">
        <v>26160</v>
      </c>
    </row>
    <row r="159" spans="1:7" ht="20.100000000000001" customHeight="1" x14ac:dyDescent="0.35">
      <c r="A159" s="78"/>
      <c r="B159" s="286"/>
      <c r="C159" s="286"/>
      <c r="D159" s="295"/>
      <c r="E159" s="78" t="s">
        <v>122</v>
      </c>
      <c r="F159" s="78"/>
      <c r="G159" s="49">
        <f>SUM(G158:G158)</f>
        <v>26160</v>
      </c>
    </row>
    <row r="160" spans="1:7" ht="20.25" customHeight="1" x14ac:dyDescent="0.35">
      <c r="A160" s="52"/>
      <c r="B160" s="50"/>
      <c r="C160" s="50"/>
      <c r="D160" s="50"/>
      <c r="E160" s="52"/>
      <c r="F160" s="52"/>
      <c r="G160" s="53"/>
    </row>
    <row r="161" spans="1:8" ht="20.100000000000001" customHeight="1" x14ac:dyDescent="0.35">
      <c r="A161" s="267"/>
      <c r="B161" s="268"/>
      <c r="C161" s="268"/>
      <c r="D161" s="268"/>
      <c r="E161" s="268"/>
      <c r="F161" s="268"/>
      <c r="G161" s="269"/>
      <c r="H161" s="38"/>
    </row>
    <row r="162" spans="1:8" ht="20.100000000000001" customHeight="1" x14ac:dyDescent="0.35">
      <c r="A162" s="277" t="s">
        <v>124</v>
      </c>
      <c r="B162" s="277"/>
      <c r="C162" s="277"/>
      <c r="D162" s="277"/>
      <c r="E162" s="277"/>
      <c r="F162" s="277"/>
      <c r="G162" s="277"/>
      <c r="H162" s="38"/>
    </row>
    <row r="163" spans="1:8" ht="20.100000000000001" customHeight="1" x14ac:dyDescent="0.35">
      <c r="A163" s="13" t="s">
        <v>40</v>
      </c>
      <c r="B163" s="13"/>
      <c r="C163" s="13"/>
      <c r="D163" s="13"/>
      <c r="E163" s="13"/>
      <c r="F163" s="13"/>
      <c r="G163" s="13"/>
      <c r="H163" s="38"/>
    </row>
    <row r="164" spans="1:8" ht="20.100000000000001" customHeight="1" x14ac:dyDescent="0.35">
      <c r="A164" s="20"/>
      <c r="B164" s="286" t="s">
        <v>57</v>
      </c>
      <c r="C164" s="206"/>
      <c r="D164" s="207"/>
      <c r="E164" s="20"/>
      <c r="F164" s="20"/>
      <c r="G164" s="20"/>
      <c r="H164" s="38"/>
    </row>
    <row r="165" spans="1:8" ht="20.100000000000001" customHeight="1" x14ac:dyDescent="0.35">
      <c r="A165" s="20"/>
      <c r="B165" s="205" t="s">
        <v>5</v>
      </c>
      <c r="C165" s="206"/>
      <c r="D165" s="207"/>
      <c r="E165" s="20" t="s">
        <v>32</v>
      </c>
      <c r="F165" s="20" t="s">
        <v>137</v>
      </c>
      <c r="G165" s="20" t="s">
        <v>248</v>
      </c>
      <c r="H165" s="38"/>
    </row>
    <row r="166" spans="1:8" ht="20.100000000000001" customHeight="1" x14ac:dyDescent="0.35">
      <c r="A166" s="20">
        <v>1</v>
      </c>
      <c r="B166" s="175" t="s">
        <v>183</v>
      </c>
      <c r="C166" s="190"/>
      <c r="D166" s="176"/>
      <c r="E166" s="20">
        <v>50</v>
      </c>
      <c r="F166" s="20">
        <v>235</v>
      </c>
      <c r="G166" s="48">
        <v>11750</v>
      </c>
      <c r="H166" s="38"/>
    </row>
    <row r="167" spans="1:8" ht="20.100000000000001" customHeight="1" x14ac:dyDescent="0.35">
      <c r="A167" s="20">
        <v>2</v>
      </c>
      <c r="B167" s="5" t="s">
        <v>184</v>
      </c>
      <c r="C167" s="79"/>
      <c r="D167" s="42"/>
      <c r="E167" s="20">
        <v>10</v>
      </c>
      <c r="F167" s="20">
        <v>40</v>
      </c>
      <c r="G167" s="48">
        <v>400</v>
      </c>
      <c r="H167" s="38"/>
    </row>
    <row r="168" spans="1:8" ht="20.25" customHeight="1" x14ac:dyDescent="0.35">
      <c r="A168" s="20">
        <v>3</v>
      </c>
      <c r="B168" s="175" t="s">
        <v>185</v>
      </c>
      <c r="C168" s="190"/>
      <c r="D168" s="176"/>
      <c r="E168" s="20">
        <v>80</v>
      </c>
      <c r="F168" s="20">
        <v>10</v>
      </c>
      <c r="G168" s="48">
        <v>800</v>
      </c>
      <c r="H168" s="38"/>
    </row>
    <row r="169" spans="1:8" ht="21" customHeight="1" x14ac:dyDescent="0.35">
      <c r="A169" s="20">
        <v>4</v>
      </c>
      <c r="B169" s="175" t="s">
        <v>186</v>
      </c>
      <c r="C169" s="190"/>
      <c r="D169" s="176"/>
      <c r="E169" s="20">
        <v>80</v>
      </c>
      <c r="F169" s="20">
        <v>90</v>
      </c>
      <c r="G169" s="48">
        <v>7200</v>
      </c>
      <c r="H169" s="38"/>
    </row>
    <row r="170" spans="1:8" ht="15.75" customHeight="1" x14ac:dyDescent="0.35">
      <c r="A170" s="20">
        <v>5</v>
      </c>
      <c r="B170" s="175" t="s">
        <v>187</v>
      </c>
      <c r="C170" s="190"/>
      <c r="D170" s="176"/>
      <c r="E170" s="20">
        <v>330</v>
      </c>
      <c r="F170" s="20">
        <v>30</v>
      </c>
      <c r="G170" s="48">
        <v>9900</v>
      </c>
      <c r="H170" s="38"/>
    </row>
    <row r="171" spans="1:8" ht="16.5" customHeight="1" x14ac:dyDescent="0.35">
      <c r="A171" s="20">
        <v>6</v>
      </c>
      <c r="B171" s="115" t="s">
        <v>188</v>
      </c>
      <c r="C171" s="79"/>
      <c r="D171" s="42"/>
      <c r="E171" s="20">
        <v>80</v>
      </c>
      <c r="F171" s="20">
        <v>28</v>
      </c>
      <c r="G171" s="48">
        <v>2240</v>
      </c>
      <c r="H171" s="80"/>
    </row>
    <row r="172" spans="1:8" ht="19.5" customHeight="1" x14ac:dyDescent="0.35">
      <c r="A172" s="20">
        <v>7</v>
      </c>
      <c r="B172" s="115" t="s">
        <v>189</v>
      </c>
      <c r="C172" s="79"/>
      <c r="D172" s="42"/>
      <c r="E172" s="20">
        <v>80</v>
      </c>
      <c r="F172" s="20">
        <v>56</v>
      </c>
      <c r="G172" s="48">
        <v>4480</v>
      </c>
      <c r="H172" s="80"/>
    </row>
    <row r="173" spans="1:8" ht="20.100000000000001" customHeight="1" x14ac:dyDescent="0.35">
      <c r="A173" s="20">
        <v>8</v>
      </c>
      <c r="B173" s="5" t="s">
        <v>190</v>
      </c>
      <c r="C173" s="79"/>
      <c r="D173" s="42"/>
      <c r="E173" s="20">
        <v>50</v>
      </c>
      <c r="F173" s="20">
        <v>25</v>
      </c>
      <c r="G173" s="48">
        <v>1250</v>
      </c>
      <c r="H173" s="80"/>
    </row>
    <row r="174" spans="1:8" ht="20.100000000000001" customHeight="1" x14ac:dyDescent="0.35">
      <c r="A174" s="20">
        <v>9</v>
      </c>
      <c r="B174" s="5" t="s">
        <v>191</v>
      </c>
      <c r="C174" s="79"/>
      <c r="D174" s="42"/>
      <c r="E174" s="20">
        <v>200</v>
      </c>
      <c r="F174" s="20">
        <v>3</v>
      </c>
      <c r="G174" s="48">
        <v>600</v>
      </c>
      <c r="H174" s="80"/>
    </row>
    <row r="175" spans="1:8" ht="20.100000000000001" customHeight="1" x14ac:dyDescent="0.35">
      <c r="A175" s="20">
        <v>10</v>
      </c>
      <c r="B175" s="175" t="s">
        <v>192</v>
      </c>
      <c r="C175" s="190"/>
      <c r="D175" s="176"/>
      <c r="E175" s="20">
        <v>320</v>
      </c>
      <c r="F175" s="20">
        <v>59</v>
      </c>
      <c r="G175" s="48">
        <v>13880</v>
      </c>
    </row>
    <row r="176" spans="1:8" ht="42.75" customHeight="1" x14ac:dyDescent="0.35">
      <c r="A176" s="20">
        <v>11</v>
      </c>
      <c r="B176" s="202" t="s">
        <v>194</v>
      </c>
      <c r="C176" s="203"/>
      <c r="D176" s="204"/>
      <c r="E176" s="20">
        <v>12</v>
      </c>
      <c r="F176" s="20">
        <v>220</v>
      </c>
      <c r="G176" s="48">
        <f t="shared" ref="G176:G188" si="3">E176*F176</f>
        <v>2640</v>
      </c>
    </row>
    <row r="177" spans="1:8" ht="20.100000000000001" customHeight="1" x14ac:dyDescent="0.35">
      <c r="A177" s="81">
        <v>12</v>
      </c>
      <c r="B177" s="182" t="s">
        <v>224</v>
      </c>
      <c r="C177" s="183"/>
      <c r="D177" s="184"/>
      <c r="E177" s="20">
        <v>12</v>
      </c>
      <c r="F177" s="20">
        <v>350</v>
      </c>
      <c r="G177" s="48">
        <f t="shared" si="3"/>
        <v>4200</v>
      </c>
    </row>
    <row r="178" spans="1:8" ht="20.100000000000001" customHeight="1" x14ac:dyDescent="0.35">
      <c r="A178" s="20">
        <v>13</v>
      </c>
      <c r="B178" s="175" t="s">
        <v>195</v>
      </c>
      <c r="C178" s="190"/>
      <c r="D178" s="176"/>
      <c r="E178" s="20">
        <v>4</v>
      </c>
      <c r="F178" s="20">
        <v>520</v>
      </c>
      <c r="G178" s="48">
        <f t="shared" si="3"/>
        <v>2080</v>
      </c>
    </row>
    <row r="179" spans="1:8" ht="20.100000000000001" customHeight="1" x14ac:dyDescent="0.35">
      <c r="A179" s="20">
        <v>14</v>
      </c>
      <c r="B179" s="175" t="s">
        <v>196</v>
      </c>
      <c r="C179" s="175"/>
      <c r="D179" s="176"/>
      <c r="E179" s="20">
        <v>1</v>
      </c>
      <c r="F179" s="20">
        <v>600</v>
      </c>
      <c r="G179" s="48">
        <f t="shared" si="3"/>
        <v>600</v>
      </c>
      <c r="H179" s="82"/>
    </row>
    <row r="180" spans="1:8" ht="20.100000000000001" customHeight="1" x14ac:dyDescent="0.35">
      <c r="A180" s="20">
        <v>15</v>
      </c>
      <c r="B180" s="175" t="s">
        <v>226</v>
      </c>
      <c r="C180" s="175"/>
      <c r="D180" s="176"/>
      <c r="E180" s="20">
        <v>6</v>
      </c>
      <c r="F180" s="20">
        <v>235</v>
      </c>
      <c r="G180" s="48">
        <f t="shared" si="3"/>
        <v>1410</v>
      </c>
    </row>
    <row r="181" spans="1:8" ht="20.100000000000001" customHeight="1" x14ac:dyDescent="0.35">
      <c r="A181" s="20">
        <v>16</v>
      </c>
      <c r="B181" s="175" t="s">
        <v>260</v>
      </c>
      <c r="C181" s="175"/>
      <c r="D181" s="176"/>
      <c r="E181" s="20">
        <v>2</v>
      </c>
      <c r="F181" s="20">
        <v>1800</v>
      </c>
      <c r="G181" s="48">
        <f t="shared" si="3"/>
        <v>3600</v>
      </c>
    </row>
    <row r="182" spans="1:8" ht="20.100000000000001" customHeight="1" x14ac:dyDescent="0.35">
      <c r="A182" s="20">
        <v>17</v>
      </c>
      <c r="B182" s="175" t="s">
        <v>197</v>
      </c>
      <c r="C182" s="175"/>
      <c r="D182" s="176"/>
      <c r="E182" s="20">
        <v>360</v>
      </c>
      <c r="F182" s="20">
        <v>6</v>
      </c>
      <c r="G182" s="48">
        <f t="shared" si="3"/>
        <v>2160</v>
      </c>
    </row>
    <row r="183" spans="1:8" ht="20.100000000000001" customHeight="1" x14ac:dyDescent="0.35">
      <c r="A183" s="20">
        <v>18</v>
      </c>
      <c r="B183" s="175" t="s">
        <v>198</v>
      </c>
      <c r="C183" s="175"/>
      <c r="D183" s="176"/>
      <c r="E183" s="20">
        <v>30</v>
      </c>
      <c r="F183" s="20">
        <v>56</v>
      </c>
      <c r="G183" s="48">
        <f t="shared" si="3"/>
        <v>1680</v>
      </c>
    </row>
    <row r="184" spans="1:8" ht="20.100000000000001" customHeight="1" x14ac:dyDescent="0.35">
      <c r="A184" s="20">
        <v>19</v>
      </c>
      <c r="B184" s="175" t="s">
        <v>199</v>
      </c>
      <c r="C184" s="175"/>
      <c r="D184" s="176"/>
      <c r="E184" s="20">
        <v>6</v>
      </c>
      <c r="F184" s="20">
        <v>90</v>
      </c>
      <c r="G184" s="48">
        <f t="shared" si="3"/>
        <v>540</v>
      </c>
    </row>
    <row r="185" spans="1:8" ht="20.100000000000001" customHeight="1" x14ac:dyDescent="0.35">
      <c r="A185" s="20">
        <v>20</v>
      </c>
      <c r="B185" s="175" t="s">
        <v>200</v>
      </c>
      <c r="C185" s="175"/>
      <c r="D185" s="176"/>
      <c r="E185" s="20">
        <v>14</v>
      </c>
      <c r="F185" s="20">
        <v>90</v>
      </c>
      <c r="G185" s="48">
        <f t="shared" si="3"/>
        <v>1260</v>
      </c>
    </row>
    <row r="186" spans="1:8" ht="20.100000000000001" customHeight="1" x14ac:dyDescent="0.35">
      <c r="A186" s="20">
        <v>21</v>
      </c>
      <c r="B186" s="175" t="s">
        <v>225</v>
      </c>
      <c r="C186" s="175"/>
      <c r="D186" s="176"/>
      <c r="E186" s="20">
        <v>40</v>
      </c>
      <c r="F186" s="20">
        <v>181</v>
      </c>
      <c r="G186" s="48">
        <f t="shared" si="3"/>
        <v>7240</v>
      </c>
    </row>
    <row r="187" spans="1:8" ht="20.100000000000001" customHeight="1" x14ac:dyDescent="0.35">
      <c r="A187" s="20">
        <v>22</v>
      </c>
      <c r="B187" s="175" t="s">
        <v>217</v>
      </c>
      <c r="C187" s="175"/>
      <c r="D187" s="176"/>
      <c r="E187" s="20">
        <v>10</v>
      </c>
      <c r="F187" s="20">
        <v>350</v>
      </c>
      <c r="G187" s="48">
        <f t="shared" si="3"/>
        <v>3500</v>
      </c>
    </row>
    <row r="188" spans="1:8" ht="20.100000000000001" customHeight="1" x14ac:dyDescent="0.35">
      <c r="A188" s="20">
        <v>23</v>
      </c>
      <c r="B188" s="175" t="s">
        <v>201</v>
      </c>
      <c r="C188" s="190"/>
      <c r="D188" s="176"/>
      <c r="E188" s="20">
        <v>6</v>
      </c>
      <c r="F188" s="20">
        <v>280</v>
      </c>
      <c r="G188" s="48">
        <f t="shared" si="3"/>
        <v>1680</v>
      </c>
    </row>
    <row r="189" spans="1:8" ht="15.75" customHeight="1" x14ac:dyDescent="0.35">
      <c r="A189" s="20">
        <v>24</v>
      </c>
      <c r="B189" s="175" t="s">
        <v>261</v>
      </c>
      <c r="C189" s="190"/>
      <c r="D189" s="176"/>
      <c r="E189" s="20">
        <v>5</v>
      </c>
      <c r="F189" s="20">
        <v>630</v>
      </c>
      <c r="G189" s="48">
        <f>E189*F189</f>
        <v>3150</v>
      </c>
    </row>
    <row r="190" spans="1:8" ht="15.75" customHeight="1" x14ac:dyDescent="0.35">
      <c r="A190" s="20">
        <v>25</v>
      </c>
      <c r="B190" s="175" t="s">
        <v>227</v>
      </c>
      <c r="C190" s="190"/>
      <c r="D190" s="176"/>
      <c r="E190" s="20">
        <v>12</v>
      </c>
      <c r="F190" s="20">
        <v>105</v>
      </c>
      <c r="G190" s="48">
        <f>E190*F190</f>
        <v>1260</v>
      </c>
    </row>
    <row r="191" spans="1:8" ht="24" customHeight="1" x14ac:dyDescent="0.35">
      <c r="A191" s="20">
        <v>26</v>
      </c>
      <c r="B191" s="175" t="s">
        <v>228</v>
      </c>
      <c r="C191" s="190"/>
      <c r="D191" s="176"/>
      <c r="E191" s="20">
        <v>3</v>
      </c>
      <c r="F191" s="20">
        <v>197</v>
      </c>
      <c r="G191" s="48">
        <f t="shared" ref="G191" si="4">E191*F191</f>
        <v>591</v>
      </c>
    </row>
    <row r="192" spans="1:8" ht="18.75" customHeight="1" x14ac:dyDescent="0.35">
      <c r="A192" s="20">
        <v>27</v>
      </c>
      <c r="B192" s="175" t="s">
        <v>262</v>
      </c>
      <c r="C192" s="190"/>
      <c r="D192" s="176"/>
      <c r="E192" s="20">
        <v>4</v>
      </c>
      <c r="F192" s="20">
        <v>2002.25</v>
      </c>
      <c r="G192" s="48">
        <v>8009</v>
      </c>
    </row>
    <row r="193" spans="1:7" ht="20.100000000000001" customHeight="1" x14ac:dyDescent="0.35">
      <c r="A193" s="20"/>
      <c r="B193" s="205"/>
      <c r="C193" s="206"/>
      <c r="D193" s="207"/>
      <c r="E193" s="78" t="s">
        <v>4</v>
      </c>
      <c r="F193" s="78"/>
      <c r="G193" s="23">
        <f>SUM(G166:G192)</f>
        <v>98100</v>
      </c>
    </row>
    <row r="194" spans="1:7" ht="20.100000000000001" customHeight="1" x14ac:dyDescent="0.35">
      <c r="A194" s="36"/>
      <c r="B194" s="36"/>
      <c r="C194" s="36"/>
      <c r="D194" s="36"/>
      <c r="E194" s="156"/>
      <c r="F194" s="156"/>
      <c r="G194" s="113"/>
    </row>
    <row r="195" spans="1:7" ht="20.100000000000001" customHeight="1" x14ac:dyDescent="0.35">
      <c r="A195" s="223" t="s">
        <v>170</v>
      </c>
      <c r="B195" s="223"/>
      <c r="C195" s="223"/>
      <c r="D195" s="223"/>
      <c r="E195" s="223"/>
      <c r="F195" s="223"/>
      <c r="G195" s="223"/>
    </row>
    <row r="196" spans="1:7" ht="20.100000000000001" customHeight="1" x14ac:dyDescent="0.35">
      <c r="A196" s="224" t="s">
        <v>148</v>
      </c>
      <c r="B196" s="224"/>
      <c r="C196" s="224"/>
      <c r="D196" s="224"/>
      <c r="E196" s="224"/>
      <c r="F196" s="224"/>
      <c r="G196" s="224"/>
    </row>
    <row r="197" spans="1:7" ht="20.100000000000001" customHeight="1" x14ac:dyDescent="0.35">
      <c r="A197" s="10" t="s">
        <v>0</v>
      </c>
      <c r="B197" s="225" t="s">
        <v>27</v>
      </c>
      <c r="C197" s="226"/>
      <c r="D197" s="10" t="s">
        <v>28</v>
      </c>
      <c r="E197" s="10" t="s">
        <v>29</v>
      </c>
      <c r="F197" s="140" t="s">
        <v>25</v>
      </c>
      <c r="G197" s="10" t="s">
        <v>218</v>
      </c>
    </row>
    <row r="198" spans="1:7" ht="20.100000000000001" customHeight="1" x14ac:dyDescent="0.35">
      <c r="A198" s="10">
        <v>1</v>
      </c>
      <c r="B198" s="225">
        <v>2</v>
      </c>
      <c r="C198" s="226"/>
      <c r="D198" s="10">
        <v>3</v>
      </c>
      <c r="E198" s="10">
        <v>4</v>
      </c>
      <c r="F198" s="10">
        <v>5</v>
      </c>
      <c r="G198" s="10">
        <v>6</v>
      </c>
    </row>
    <row r="199" spans="1:7" ht="20.100000000000001" customHeight="1" x14ac:dyDescent="0.35">
      <c r="A199" s="10">
        <v>1</v>
      </c>
      <c r="B199" s="227" t="s">
        <v>50</v>
      </c>
      <c r="C199" s="228"/>
      <c r="D199" s="10" t="s">
        <v>171</v>
      </c>
      <c r="E199" s="10">
        <v>9.7100000000000009</v>
      </c>
      <c r="F199" s="10">
        <v>12</v>
      </c>
      <c r="G199" s="11">
        <v>836900</v>
      </c>
    </row>
    <row r="200" spans="1:7" ht="20.100000000000001" customHeight="1" x14ac:dyDescent="0.35">
      <c r="A200" s="10">
        <v>2</v>
      </c>
      <c r="B200" s="227" t="s">
        <v>36</v>
      </c>
      <c r="C200" s="228"/>
      <c r="D200" s="150" t="s">
        <v>172</v>
      </c>
      <c r="E200" s="11">
        <v>7</v>
      </c>
      <c r="F200" s="10">
        <v>12</v>
      </c>
      <c r="G200" s="11">
        <v>702000</v>
      </c>
    </row>
    <row r="201" spans="1:7" ht="20.100000000000001" customHeight="1" x14ac:dyDescent="0.35">
      <c r="A201" s="10"/>
      <c r="B201" s="229" t="s">
        <v>47</v>
      </c>
      <c r="C201" s="230"/>
      <c r="D201" s="10" t="s">
        <v>6</v>
      </c>
      <c r="E201" s="10"/>
      <c r="F201" s="10"/>
      <c r="G201" s="12">
        <f>SUM(G199:G200)</f>
        <v>1538900</v>
      </c>
    </row>
    <row r="202" spans="1:7" ht="20.100000000000001" customHeight="1" x14ac:dyDescent="0.35">
      <c r="A202" s="54"/>
      <c r="B202" s="55"/>
      <c r="C202" s="55"/>
      <c r="D202" s="54"/>
      <c r="E202" s="54"/>
      <c r="F202" s="54"/>
      <c r="G202" s="56"/>
    </row>
    <row r="203" spans="1:7" ht="20.100000000000001" customHeight="1" x14ac:dyDescent="0.35">
      <c r="A203" s="231" t="s">
        <v>221</v>
      </c>
      <c r="B203" s="231"/>
      <c r="C203" s="231"/>
      <c r="D203" s="231"/>
      <c r="E203" s="231"/>
      <c r="F203" s="231"/>
      <c r="G203" s="231"/>
    </row>
    <row r="204" spans="1:7" ht="20.100000000000001" customHeight="1" x14ac:dyDescent="0.35">
      <c r="A204" s="222" t="s">
        <v>244</v>
      </c>
      <c r="B204" s="222"/>
      <c r="C204" s="222"/>
      <c r="D204" s="222"/>
      <c r="E204" s="222"/>
      <c r="F204" s="222"/>
      <c r="G204" s="222"/>
    </row>
    <row r="205" spans="1:7" ht="20.100000000000001" customHeight="1" x14ac:dyDescent="0.35">
      <c r="A205" s="140" t="s">
        <v>0</v>
      </c>
      <c r="B205" s="205" t="s">
        <v>5</v>
      </c>
      <c r="C205" s="207"/>
      <c r="D205" s="205" t="s">
        <v>23</v>
      </c>
      <c r="E205" s="207"/>
      <c r="F205" s="140" t="s">
        <v>138</v>
      </c>
      <c r="G205" s="140" t="s">
        <v>238</v>
      </c>
    </row>
    <row r="206" spans="1:7" ht="20.100000000000001" customHeight="1" x14ac:dyDescent="0.35">
      <c r="A206" s="140">
        <v>1</v>
      </c>
      <c r="B206" s="205">
        <v>2</v>
      </c>
      <c r="C206" s="207"/>
      <c r="D206" s="205">
        <v>3</v>
      </c>
      <c r="E206" s="207"/>
      <c r="F206" s="140"/>
      <c r="G206" s="140">
        <v>5</v>
      </c>
    </row>
    <row r="207" spans="1:7" ht="20.100000000000001" customHeight="1" x14ac:dyDescent="0.35">
      <c r="A207" s="140">
        <v>1</v>
      </c>
      <c r="B207" s="175" t="s">
        <v>33</v>
      </c>
      <c r="C207" s="176"/>
      <c r="D207" s="293">
        <v>81818.179999999993</v>
      </c>
      <c r="E207" s="294"/>
      <c r="F207" s="134">
        <v>2.2000000000000002</v>
      </c>
      <c r="G207" s="43">
        <v>180000</v>
      </c>
    </row>
    <row r="208" spans="1:7" ht="20.100000000000001" customHeight="1" x14ac:dyDescent="0.35">
      <c r="A208" s="140"/>
      <c r="B208" s="286" t="s">
        <v>122</v>
      </c>
      <c r="C208" s="295"/>
      <c r="D208" s="239" t="s">
        <v>17</v>
      </c>
      <c r="E208" s="239"/>
      <c r="F208" s="140"/>
      <c r="G208" s="49">
        <v>180000</v>
      </c>
    </row>
    <row r="209" spans="1:9" ht="20.100000000000001" customHeight="1" x14ac:dyDescent="0.35">
      <c r="A209" s="36"/>
      <c r="B209" s="36"/>
      <c r="C209" s="36"/>
      <c r="D209" s="36"/>
      <c r="E209" s="156"/>
      <c r="F209" s="156"/>
      <c r="G209" s="113"/>
    </row>
    <row r="210" spans="1:9" ht="20.100000000000001" customHeight="1" x14ac:dyDescent="0.35">
      <c r="A210" s="36"/>
      <c r="B210" s="36"/>
      <c r="C210" s="36"/>
      <c r="D210" s="36"/>
      <c r="E210" s="296" t="s">
        <v>290</v>
      </c>
      <c r="F210" s="296"/>
      <c r="G210" s="164">
        <f>G78+F86+G94+G109+G124+G153+G159+G193+G201+G208</f>
        <v>2302801</v>
      </c>
    </row>
    <row r="211" spans="1:9" ht="20.100000000000001" customHeight="1" x14ac:dyDescent="0.35">
      <c r="A211" s="36"/>
      <c r="B211" s="36"/>
      <c r="C211" s="36"/>
      <c r="D211" s="36"/>
      <c r="E211" s="156"/>
      <c r="F211" s="156"/>
      <c r="G211" s="113"/>
    </row>
    <row r="212" spans="1:9" ht="17.25" customHeight="1" x14ac:dyDescent="0.35">
      <c r="A212" s="36"/>
      <c r="B212" s="40"/>
      <c r="C212" s="40"/>
      <c r="D212" s="36"/>
      <c r="E212" s="36"/>
      <c r="F212" s="36"/>
      <c r="G212" s="83"/>
      <c r="H212" s="9"/>
      <c r="I212" s="9"/>
    </row>
    <row r="213" spans="1:9" ht="18" customHeight="1" x14ac:dyDescent="0.35">
      <c r="A213" s="189" t="s">
        <v>146</v>
      </c>
      <c r="B213" s="189"/>
      <c r="C213" s="189"/>
      <c r="D213" s="189"/>
      <c r="E213" s="189"/>
      <c r="F213" s="189"/>
      <c r="G213" s="189"/>
    </row>
    <row r="214" spans="1:9" ht="36" hidden="1" customHeight="1" x14ac:dyDescent="0.35">
      <c r="A214" s="185" t="s">
        <v>143</v>
      </c>
      <c r="B214" s="185"/>
      <c r="C214" s="185"/>
      <c r="D214" s="185"/>
      <c r="E214" s="185"/>
      <c r="F214" s="185"/>
      <c r="G214" s="185"/>
    </row>
    <row r="215" spans="1:9" ht="24.75" customHeight="1" x14ac:dyDescent="0.35">
      <c r="A215" s="185" t="s">
        <v>142</v>
      </c>
      <c r="B215" s="185"/>
      <c r="C215" s="185"/>
      <c r="D215" s="185"/>
      <c r="E215" s="185"/>
      <c r="F215" s="185"/>
      <c r="G215" s="185"/>
    </row>
    <row r="216" spans="1:9" ht="16.5" customHeight="1" x14ac:dyDescent="0.35">
      <c r="A216" s="6" t="s">
        <v>0</v>
      </c>
      <c r="B216" s="179" t="s">
        <v>5</v>
      </c>
      <c r="C216" s="180"/>
      <c r="D216" s="181"/>
      <c r="E216" s="6" t="s">
        <v>32</v>
      </c>
      <c r="F216" s="6" t="s">
        <v>137</v>
      </c>
      <c r="G216" s="6" t="s">
        <v>230</v>
      </c>
    </row>
    <row r="217" spans="1:9" ht="18" customHeight="1" x14ac:dyDescent="0.35">
      <c r="A217" s="6">
        <v>1</v>
      </c>
      <c r="B217" s="177" t="s">
        <v>144</v>
      </c>
      <c r="C217" s="188"/>
      <c r="D217" s="178"/>
      <c r="E217" s="6">
        <v>12</v>
      </c>
      <c r="F217" s="6">
        <v>2423.0100000000002</v>
      </c>
      <c r="G217" s="7">
        <v>29076.11</v>
      </c>
    </row>
    <row r="218" spans="1:9" ht="24.95" customHeight="1" x14ac:dyDescent="0.35">
      <c r="A218" s="6">
        <v>2</v>
      </c>
      <c r="B218" s="177" t="s">
        <v>145</v>
      </c>
      <c r="C218" s="188"/>
      <c r="D218" s="178"/>
      <c r="E218" s="6">
        <v>12</v>
      </c>
      <c r="F218" s="6">
        <v>22743.66</v>
      </c>
      <c r="G218" s="7">
        <v>272923.89</v>
      </c>
    </row>
    <row r="219" spans="1:9" ht="24.95" customHeight="1" x14ac:dyDescent="0.35">
      <c r="A219" s="6">
        <v>3</v>
      </c>
      <c r="B219" s="177" t="s">
        <v>277</v>
      </c>
      <c r="C219" s="188"/>
      <c r="D219" s="178"/>
      <c r="E219" s="6">
        <v>1</v>
      </c>
      <c r="F219" s="6"/>
      <c r="G219" s="7">
        <v>5000</v>
      </c>
    </row>
    <row r="220" spans="1:9" ht="24.95" customHeight="1" x14ac:dyDescent="0.35">
      <c r="A220" s="6">
        <v>4</v>
      </c>
      <c r="B220" s="177" t="s">
        <v>278</v>
      </c>
      <c r="C220" s="188"/>
      <c r="D220" s="178"/>
      <c r="E220" s="6">
        <v>1</v>
      </c>
      <c r="F220" s="6"/>
      <c r="G220" s="7">
        <v>3000</v>
      </c>
    </row>
    <row r="221" spans="1:9" ht="18.75" customHeight="1" x14ac:dyDescent="0.35">
      <c r="A221" s="6"/>
      <c r="B221" s="199" t="s">
        <v>4</v>
      </c>
      <c r="C221" s="200"/>
      <c r="D221" s="201"/>
      <c r="E221" s="6"/>
      <c r="F221" s="6"/>
      <c r="G221" s="8">
        <f>SUM(G217:G220)</f>
        <v>310000</v>
      </c>
    </row>
    <row r="222" spans="1:9" ht="18.75" customHeight="1" x14ac:dyDescent="0.35">
      <c r="A222" s="117"/>
      <c r="B222" s="118"/>
      <c r="C222" s="118"/>
      <c r="D222" s="118"/>
      <c r="E222" s="117"/>
      <c r="F222" s="117"/>
      <c r="G222" s="119"/>
    </row>
    <row r="223" spans="1:9" ht="18.75" customHeight="1" x14ac:dyDescent="0.35">
      <c r="A223" s="117"/>
      <c r="B223" s="118"/>
      <c r="C223" s="118"/>
      <c r="D223" s="118"/>
      <c r="E223" s="302"/>
      <c r="F223" s="302"/>
      <c r="G223" s="302"/>
    </row>
    <row r="224" spans="1:9" s="120" customFormat="1" ht="24.95" customHeight="1" x14ac:dyDescent="0.3">
      <c r="A224" s="189" t="s">
        <v>264</v>
      </c>
      <c r="B224" s="189"/>
      <c r="C224" s="189"/>
      <c r="D224" s="189"/>
      <c r="E224" s="189"/>
      <c r="F224" s="189"/>
      <c r="G224" s="189"/>
    </row>
    <row r="225" spans="1:7" s="120" customFormat="1" ht="23.25" customHeight="1" x14ac:dyDescent="0.3">
      <c r="A225" s="218" t="s">
        <v>142</v>
      </c>
      <c r="B225" s="218"/>
      <c r="C225" s="218"/>
      <c r="D225" s="218"/>
      <c r="E225" s="218"/>
      <c r="F225" s="218"/>
      <c r="G225" s="218"/>
    </row>
    <row r="226" spans="1:7" s="120" customFormat="1" ht="20.25" customHeight="1" x14ac:dyDescent="0.3">
      <c r="A226" s="121" t="s">
        <v>0</v>
      </c>
      <c r="B226" s="208" t="s">
        <v>5</v>
      </c>
      <c r="C226" s="209"/>
      <c r="D226" s="210"/>
      <c r="E226" s="121" t="s">
        <v>32</v>
      </c>
      <c r="F226" s="121" t="s">
        <v>140</v>
      </c>
      <c r="G226" s="121" t="s">
        <v>230</v>
      </c>
    </row>
    <row r="227" spans="1:7" s="120" customFormat="1" ht="14.25" customHeight="1" x14ac:dyDescent="0.3">
      <c r="A227" s="122"/>
      <c r="B227" s="211">
        <v>1</v>
      </c>
      <c r="C227" s="212"/>
      <c r="D227" s="213"/>
      <c r="E227" s="122">
        <v>2</v>
      </c>
      <c r="F227" s="122"/>
      <c r="G227" s="122">
        <v>4</v>
      </c>
    </row>
    <row r="228" spans="1:7" s="120" customFormat="1" ht="18" customHeight="1" x14ac:dyDescent="0.3">
      <c r="A228" s="123">
        <v>1</v>
      </c>
      <c r="B228" s="216" t="s">
        <v>285</v>
      </c>
      <c r="C228" s="216"/>
      <c r="D228" s="217"/>
      <c r="E228" s="123">
        <v>1</v>
      </c>
      <c r="F228" s="124">
        <v>58567</v>
      </c>
      <c r="G228" s="124">
        <f t="shared" ref="G228" si="5">E228*F228</f>
        <v>58567</v>
      </c>
    </row>
    <row r="229" spans="1:7" s="120" customFormat="1" ht="18.75" x14ac:dyDescent="0.3">
      <c r="A229" s="122"/>
      <c r="B229" s="219" t="s">
        <v>47</v>
      </c>
      <c r="C229" s="220"/>
      <c r="D229" s="221"/>
      <c r="E229" s="122"/>
      <c r="F229" s="122"/>
      <c r="G229" s="125">
        <f>SUM(G228:G228)</f>
        <v>58567</v>
      </c>
    </row>
    <row r="230" spans="1:7" s="120" customFormat="1" ht="18.75" x14ac:dyDescent="0.3">
      <c r="A230" s="168"/>
      <c r="B230" s="169"/>
      <c r="C230" s="169"/>
      <c r="D230" s="169"/>
      <c r="E230" s="168"/>
      <c r="F230" s="168"/>
      <c r="G230" s="170"/>
    </row>
    <row r="231" spans="1:7" s="120" customFormat="1" ht="18.75" customHeight="1" x14ac:dyDescent="0.3">
      <c r="A231" s="126"/>
      <c r="B231" s="127"/>
      <c r="C231" s="127"/>
      <c r="D231" s="127"/>
      <c r="E231" s="296"/>
      <c r="F231" s="296"/>
      <c r="G231" s="296"/>
    </row>
    <row r="232" spans="1:7" ht="16.5" customHeight="1" x14ac:dyDescent="0.35">
      <c r="A232" s="189" t="s">
        <v>164</v>
      </c>
      <c r="B232" s="189"/>
      <c r="C232" s="189"/>
      <c r="D232" s="189"/>
      <c r="E232" s="189"/>
      <c r="F232" s="189"/>
      <c r="G232" s="189"/>
    </row>
    <row r="233" spans="1:7" ht="27" customHeight="1" x14ac:dyDescent="0.35">
      <c r="A233" s="185" t="s">
        <v>142</v>
      </c>
      <c r="B233" s="185"/>
      <c r="C233" s="185"/>
      <c r="D233" s="185"/>
      <c r="E233" s="185"/>
      <c r="F233" s="185"/>
      <c r="G233" s="185"/>
    </row>
    <row r="234" spans="1:7" ht="14.25" customHeight="1" x14ac:dyDescent="0.35">
      <c r="A234" s="84"/>
      <c r="B234" s="84" t="s">
        <v>155</v>
      </c>
      <c r="C234" s="84" t="s">
        <v>154</v>
      </c>
      <c r="D234" s="84" t="s">
        <v>161</v>
      </c>
      <c r="E234" s="84" t="s">
        <v>162</v>
      </c>
      <c r="F234" s="84"/>
      <c r="G234" s="84" t="s">
        <v>135</v>
      </c>
    </row>
    <row r="235" spans="1:7" ht="18" customHeight="1" x14ac:dyDescent="0.35">
      <c r="A235" s="84"/>
      <c r="B235" s="84" t="s">
        <v>156</v>
      </c>
      <c r="C235" s="84">
        <v>1</v>
      </c>
      <c r="D235" s="84">
        <v>135</v>
      </c>
      <c r="E235" s="84">
        <v>170</v>
      </c>
      <c r="F235" s="84"/>
      <c r="G235" s="85">
        <f>D235*E235</f>
        <v>22950</v>
      </c>
    </row>
    <row r="236" spans="1:7" s="4" customFormat="1" x14ac:dyDescent="0.35">
      <c r="A236" s="84"/>
      <c r="B236" s="84" t="s">
        <v>158</v>
      </c>
      <c r="C236" s="84">
        <v>8</v>
      </c>
      <c r="D236" s="84">
        <v>67.5</v>
      </c>
      <c r="E236" s="84">
        <v>170</v>
      </c>
      <c r="F236" s="84"/>
      <c r="G236" s="85">
        <f>C236*D236*E236</f>
        <v>91800</v>
      </c>
    </row>
    <row r="237" spans="1:7" ht="24.95" customHeight="1" x14ac:dyDescent="0.35">
      <c r="A237" s="84"/>
      <c r="B237" s="86" t="s">
        <v>163</v>
      </c>
      <c r="C237" s="84">
        <v>4</v>
      </c>
      <c r="D237" s="84">
        <v>40.5</v>
      </c>
      <c r="E237" s="84">
        <v>170</v>
      </c>
      <c r="F237" s="84"/>
      <c r="G237" s="85">
        <f t="shared" ref="G237:G238" si="6">C237*D237*E237</f>
        <v>27540</v>
      </c>
    </row>
    <row r="238" spans="1:7" ht="24.95" customHeight="1" x14ac:dyDescent="0.35">
      <c r="A238" s="84"/>
      <c r="B238" s="86" t="s">
        <v>266</v>
      </c>
      <c r="C238" s="84">
        <v>3</v>
      </c>
      <c r="D238" s="84">
        <v>135</v>
      </c>
      <c r="E238" s="84">
        <v>170</v>
      </c>
      <c r="F238" s="84"/>
      <c r="G238" s="85">
        <f t="shared" si="6"/>
        <v>68850</v>
      </c>
    </row>
    <row r="239" spans="1:7" ht="24.95" customHeight="1" x14ac:dyDescent="0.35">
      <c r="A239" s="84"/>
      <c r="B239" s="84" t="s">
        <v>157</v>
      </c>
      <c r="C239" s="84">
        <v>63</v>
      </c>
      <c r="D239" s="84">
        <v>13.5</v>
      </c>
      <c r="E239" s="84">
        <v>142</v>
      </c>
      <c r="F239" s="84"/>
      <c r="G239" s="85">
        <v>120960</v>
      </c>
    </row>
    <row r="240" spans="1:7" ht="24.95" customHeight="1" x14ac:dyDescent="0.35">
      <c r="A240" s="84"/>
      <c r="B240" s="87"/>
      <c r="C240" s="88"/>
      <c r="D240" s="89"/>
      <c r="E240" s="84"/>
      <c r="F240" s="84"/>
      <c r="G240" s="85">
        <f>SUM(G235:G239)</f>
        <v>332100</v>
      </c>
    </row>
    <row r="241" spans="1:7" ht="32.25" customHeight="1" x14ac:dyDescent="0.35">
      <c r="A241" s="6" t="s">
        <v>0</v>
      </c>
      <c r="B241" s="179" t="s">
        <v>5</v>
      </c>
      <c r="C241" s="180"/>
      <c r="D241" s="181"/>
      <c r="E241" s="6" t="s">
        <v>32</v>
      </c>
      <c r="F241" s="6" t="s">
        <v>140</v>
      </c>
      <c r="G241" s="6" t="s">
        <v>230</v>
      </c>
    </row>
    <row r="242" spans="1:7" ht="18" customHeight="1" x14ac:dyDescent="0.35">
      <c r="A242" s="90"/>
      <c r="B242" s="194">
        <v>1</v>
      </c>
      <c r="C242" s="195"/>
      <c r="D242" s="196"/>
      <c r="E242" s="90">
        <v>2</v>
      </c>
      <c r="F242" s="90"/>
      <c r="G242" s="90">
        <v>4</v>
      </c>
    </row>
    <row r="243" spans="1:7" ht="20.100000000000001" customHeight="1" x14ac:dyDescent="0.35">
      <c r="A243" s="20">
        <v>1</v>
      </c>
      <c r="B243" s="214" t="s">
        <v>129</v>
      </c>
      <c r="C243" s="214"/>
      <c r="D243" s="215"/>
      <c r="E243" s="20">
        <v>55</v>
      </c>
      <c r="F243" s="20">
        <v>65</v>
      </c>
      <c r="G243" s="48">
        <f t="shared" ref="G243:G290" si="7">E243*F243</f>
        <v>3575</v>
      </c>
    </row>
    <row r="244" spans="1:7" ht="20.100000000000001" customHeight="1" x14ac:dyDescent="0.35">
      <c r="A244" s="20">
        <v>2</v>
      </c>
      <c r="B244" s="175" t="s">
        <v>130</v>
      </c>
      <c r="C244" s="175"/>
      <c r="D244" s="176"/>
      <c r="E244" s="20">
        <v>60</v>
      </c>
      <c r="F244" s="20">
        <v>60</v>
      </c>
      <c r="G244" s="48">
        <f t="shared" si="7"/>
        <v>3600</v>
      </c>
    </row>
    <row r="245" spans="1:7" ht="20.100000000000001" customHeight="1" x14ac:dyDescent="0.35">
      <c r="A245" s="20">
        <v>3</v>
      </c>
      <c r="B245" s="214" t="s">
        <v>42</v>
      </c>
      <c r="C245" s="214"/>
      <c r="D245" s="215"/>
      <c r="E245" s="20">
        <v>60</v>
      </c>
      <c r="F245" s="20">
        <v>41</v>
      </c>
      <c r="G245" s="48">
        <f t="shared" si="7"/>
        <v>2460</v>
      </c>
    </row>
    <row r="246" spans="1:7" ht="20.100000000000001" customHeight="1" x14ac:dyDescent="0.35">
      <c r="A246" s="20">
        <v>4</v>
      </c>
      <c r="B246" s="262" t="s">
        <v>58</v>
      </c>
      <c r="C246" s="264"/>
      <c r="D246" s="263"/>
      <c r="E246" s="20">
        <v>90</v>
      </c>
      <c r="F246" s="20">
        <v>80</v>
      </c>
      <c r="G246" s="48">
        <f t="shared" si="7"/>
        <v>7200</v>
      </c>
    </row>
    <row r="247" spans="1:7" ht="20.100000000000001" customHeight="1" x14ac:dyDescent="0.35">
      <c r="A247" s="20">
        <v>5</v>
      </c>
      <c r="B247" s="202" t="s">
        <v>59</v>
      </c>
      <c r="C247" s="202"/>
      <c r="D247" s="204"/>
      <c r="E247" s="20">
        <v>20</v>
      </c>
      <c r="F247" s="20">
        <v>40</v>
      </c>
      <c r="G247" s="48">
        <f t="shared" si="7"/>
        <v>800</v>
      </c>
    </row>
    <row r="248" spans="1:7" ht="20.100000000000001" customHeight="1" x14ac:dyDescent="0.35">
      <c r="A248" s="20">
        <v>6</v>
      </c>
      <c r="B248" s="91" t="s">
        <v>234</v>
      </c>
      <c r="C248" s="91"/>
      <c r="D248" s="92"/>
      <c r="E248" s="20">
        <v>15</v>
      </c>
      <c r="F248" s="20">
        <v>120</v>
      </c>
      <c r="G248" s="48">
        <f t="shared" si="7"/>
        <v>1800</v>
      </c>
    </row>
    <row r="249" spans="1:7" ht="20.100000000000001" customHeight="1" x14ac:dyDescent="0.35">
      <c r="A249" s="20">
        <v>7</v>
      </c>
      <c r="B249" s="202" t="s">
        <v>60</v>
      </c>
      <c r="C249" s="202"/>
      <c r="D249" s="204"/>
      <c r="E249" s="20">
        <v>25</v>
      </c>
      <c r="F249" s="20">
        <v>95</v>
      </c>
      <c r="G249" s="48">
        <f t="shared" si="7"/>
        <v>2375</v>
      </c>
    </row>
    <row r="250" spans="1:7" ht="20.100000000000001" customHeight="1" x14ac:dyDescent="0.35">
      <c r="A250" s="20">
        <v>8</v>
      </c>
      <c r="B250" s="214" t="s">
        <v>61</v>
      </c>
      <c r="C250" s="214"/>
      <c r="D250" s="215"/>
      <c r="E250" s="20">
        <v>20</v>
      </c>
      <c r="F250" s="20">
        <v>55</v>
      </c>
      <c r="G250" s="48">
        <f t="shared" si="7"/>
        <v>1100</v>
      </c>
    </row>
    <row r="251" spans="1:7" ht="20.100000000000001" customHeight="1" x14ac:dyDescent="0.35">
      <c r="A251" s="6">
        <v>9</v>
      </c>
      <c r="B251" s="186" t="s">
        <v>62</v>
      </c>
      <c r="C251" s="186"/>
      <c r="D251" s="187"/>
      <c r="E251" s="6">
        <v>25</v>
      </c>
      <c r="F251" s="6">
        <v>45</v>
      </c>
      <c r="G251" s="48">
        <f t="shared" si="7"/>
        <v>1125</v>
      </c>
    </row>
    <row r="252" spans="1:7" ht="20.100000000000001" customHeight="1" x14ac:dyDescent="0.35">
      <c r="A252" s="6">
        <v>10</v>
      </c>
      <c r="B252" s="186" t="s">
        <v>63</v>
      </c>
      <c r="C252" s="186"/>
      <c r="D252" s="187"/>
      <c r="E252" s="6">
        <v>45</v>
      </c>
      <c r="F252" s="6">
        <v>110</v>
      </c>
      <c r="G252" s="48">
        <f t="shared" si="7"/>
        <v>4950</v>
      </c>
    </row>
    <row r="253" spans="1:7" ht="20.100000000000001" customHeight="1" x14ac:dyDescent="0.35">
      <c r="A253" s="6">
        <v>11</v>
      </c>
      <c r="B253" s="177" t="s">
        <v>131</v>
      </c>
      <c r="C253" s="188"/>
      <c r="D253" s="178"/>
      <c r="E253" s="6">
        <v>15</v>
      </c>
      <c r="F253" s="6">
        <v>40</v>
      </c>
      <c r="G253" s="48">
        <f t="shared" si="7"/>
        <v>600</v>
      </c>
    </row>
    <row r="254" spans="1:7" ht="20.100000000000001" customHeight="1" x14ac:dyDescent="0.35">
      <c r="A254" s="6">
        <v>12</v>
      </c>
      <c r="B254" s="177" t="s">
        <v>116</v>
      </c>
      <c r="C254" s="188"/>
      <c r="D254" s="178"/>
      <c r="E254" s="6">
        <v>10</v>
      </c>
      <c r="F254" s="6">
        <v>46</v>
      </c>
      <c r="G254" s="48">
        <f t="shared" si="7"/>
        <v>460</v>
      </c>
    </row>
    <row r="255" spans="1:7" ht="20.100000000000001" customHeight="1" x14ac:dyDescent="0.35">
      <c r="A255" s="6">
        <v>13</v>
      </c>
      <c r="B255" s="197" t="s">
        <v>41</v>
      </c>
      <c r="C255" s="197"/>
      <c r="D255" s="198"/>
      <c r="E255" s="6">
        <v>50</v>
      </c>
      <c r="F255" s="6">
        <v>63</v>
      </c>
      <c r="G255" s="48">
        <f t="shared" si="7"/>
        <v>3150</v>
      </c>
    </row>
    <row r="256" spans="1:7" ht="20.100000000000001" customHeight="1" x14ac:dyDescent="0.35">
      <c r="A256" s="6">
        <v>14</v>
      </c>
      <c r="B256" s="186" t="s">
        <v>64</v>
      </c>
      <c r="C256" s="186"/>
      <c r="D256" s="187"/>
      <c r="E256" s="6">
        <v>50</v>
      </c>
      <c r="F256" s="6">
        <v>135</v>
      </c>
      <c r="G256" s="48">
        <f t="shared" si="7"/>
        <v>6750</v>
      </c>
    </row>
    <row r="257" spans="1:9" ht="20.100000000000001" customHeight="1" x14ac:dyDescent="0.35">
      <c r="A257" s="6">
        <v>15</v>
      </c>
      <c r="B257" s="186" t="s">
        <v>65</v>
      </c>
      <c r="C257" s="186"/>
      <c r="D257" s="187"/>
      <c r="E257" s="6">
        <v>50</v>
      </c>
      <c r="F257" s="6">
        <v>155</v>
      </c>
      <c r="G257" s="48">
        <f t="shared" si="7"/>
        <v>7750</v>
      </c>
    </row>
    <row r="258" spans="1:9" ht="20.100000000000001" customHeight="1" x14ac:dyDescent="0.35">
      <c r="A258" s="6">
        <v>16</v>
      </c>
      <c r="B258" s="186" t="s">
        <v>66</v>
      </c>
      <c r="C258" s="186"/>
      <c r="D258" s="187"/>
      <c r="E258" s="6">
        <v>4</v>
      </c>
      <c r="F258" s="6">
        <v>910</v>
      </c>
      <c r="G258" s="48">
        <f t="shared" si="7"/>
        <v>3640</v>
      </c>
    </row>
    <row r="259" spans="1:9" ht="20.100000000000001" customHeight="1" x14ac:dyDescent="0.35">
      <c r="A259" s="6">
        <v>17</v>
      </c>
      <c r="B259" s="177" t="s">
        <v>67</v>
      </c>
      <c r="C259" s="177"/>
      <c r="D259" s="178"/>
      <c r="E259" s="6">
        <v>4</v>
      </c>
      <c r="F259" s="6">
        <v>390</v>
      </c>
      <c r="G259" s="48">
        <f t="shared" si="7"/>
        <v>1560</v>
      </c>
    </row>
    <row r="260" spans="1:9" ht="20.100000000000001" customHeight="1" x14ac:dyDescent="0.35">
      <c r="A260" s="6">
        <v>18</v>
      </c>
      <c r="B260" s="186" t="s">
        <v>68</v>
      </c>
      <c r="C260" s="186"/>
      <c r="D260" s="187"/>
      <c r="E260" s="6">
        <v>6</v>
      </c>
      <c r="F260" s="6">
        <v>993</v>
      </c>
      <c r="G260" s="48">
        <f t="shared" si="7"/>
        <v>5958</v>
      </c>
    </row>
    <row r="261" spans="1:9" ht="20.100000000000001" customHeight="1" x14ac:dyDescent="0.35">
      <c r="A261" s="6">
        <v>19</v>
      </c>
      <c r="B261" s="186" t="s">
        <v>43</v>
      </c>
      <c r="C261" s="186"/>
      <c r="D261" s="187"/>
      <c r="E261" s="6">
        <v>10</v>
      </c>
      <c r="F261" s="6">
        <v>388</v>
      </c>
      <c r="G261" s="48">
        <f t="shared" si="7"/>
        <v>3880</v>
      </c>
    </row>
    <row r="262" spans="1:9" ht="20.100000000000001" customHeight="1" x14ac:dyDescent="0.35">
      <c r="A262" s="6">
        <v>20</v>
      </c>
      <c r="B262" s="186" t="s">
        <v>69</v>
      </c>
      <c r="C262" s="186"/>
      <c r="D262" s="187"/>
      <c r="E262" s="6">
        <v>1</v>
      </c>
      <c r="F262" s="6">
        <v>100</v>
      </c>
      <c r="G262" s="48">
        <f t="shared" si="7"/>
        <v>100</v>
      </c>
    </row>
    <row r="263" spans="1:9" ht="20.100000000000001" customHeight="1" x14ac:dyDescent="0.35">
      <c r="A263" s="6">
        <v>21</v>
      </c>
      <c r="B263" s="186" t="s">
        <v>70</v>
      </c>
      <c r="C263" s="186"/>
      <c r="D263" s="187"/>
      <c r="E263" s="6">
        <v>15</v>
      </c>
      <c r="F263" s="6">
        <v>185</v>
      </c>
      <c r="G263" s="48">
        <f t="shared" si="7"/>
        <v>2775</v>
      </c>
    </row>
    <row r="264" spans="1:9" ht="20.100000000000001" customHeight="1" x14ac:dyDescent="0.35">
      <c r="A264" s="6">
        <v>22</v>
      </c>
      <c r="B264" s="186" t="s">
        <v>71</v>
      </c>
      <c r="C264" s="186"/>
      <c r="D264" s="187"/>
      <c r="E264" s="6">
        <v>20</v>
      </c>
      <c r="F264" s="6">
        <v>19</v>
      </c>
      <c r="G264" s="48">
        <f t="shared" si="7"/>
        <v>380</v>
      </c>
    </row>
    <row r="265" spans="1:9" ht="20.100000000000001" customHeight="1" x14ac:dyDescent="0.35">
      <c r="A265" s="6">
        <v>23</v>
      </c>
      <c r="B265" s="186" t="s">
        <v>72</v>
      </c>
      <c r="C265" s="186"/>
      <c r="D265" s="187"/>
      <c r="E265" s="6">
        <v>40</v>
      </c>
      <c r="F265" s="6">
        <v>165</v>
      </c>
      <c r="G265" s="48">
        <f t="shared" si="7"/>
        <v>6600</v>
      </c>
    </row>
    <row r="266" spans="1:9" ht="20.100000000000001" customHeight="1" x14ac:dyDescent="0.35">
      <c r="A266" s="6">
        <v>24</v>
      </c>
      <c r="B266" s="177" t="s">
        <v>46</v>
      </c>
      <c r="C266" s="188"/>
      <c r="D266" s="178"/>
      <c r="E266" s="6">
        <v>10</v>
      </c>
      <c r="F266" s="6">
        <v>240</v>
      </c>
      <c r="G266" s="48">
        <f t="shared" si="7"/>
        <v>2400</v>
      </c>
    </row>
    <row r="267" spans="1:9" ht="20.100000000000001" customHeight="1" x14ac:dyDescent="0.35">
      <c r="A267" s="6">
        <v>26</v>
      </c>
      <c r="B267" s="177" t="s">
        <v>73</v>
      </c>
      <c r="C267" s="177"/>
      <c r="D267" s="178"/>
      <c r="E267" s="6">
        <v>80</v>
      </c>
      <c r="F267" s="6">
        <v>15</v>
      </c>
      <c r="G267" s="48">
        <f t="shared" si="7"/>
        <v>1200</v>
      </c>
    </row>
    <row r="268" spans="1:9" ht="20.100000000000001" customHeight="1" x14ac:dyDescent="0.35">
      <c r="A268" s="6">
        <v>27</v>
      </c>
      <c r="B268" s="186" t="s">
        <v>118</v>
      </c>
      <c r="C268" s="186"/>
      <c r="D268" s="187"/>
      <c r="E268" s="6">
        <v>163.49</v>
      </c>
      <c r="F268" s="6">
        <v>550</v>
      </c>
      <c r="G268" s="48">
        <v>89918</v>
      </c>
    </row>
    <row r="269" spans="1:9" ht="20.100000000000001" customHeight="1" x14ac:dyDescent="0.35">
      <c r="A269" s="6"/>
      <c r="B269" s="177" t="s">
        <v>193</v>
      </c>
      <c r="C269" s="188"/>
      <c r="D269" s="178"/>
      <c r="E269" s="6">
        <v>15</v>
      </c>
      <c r="F269" s="6">
        <v>430</v>
      </c>
      <c r="G269" s="48">
        <f t="shared" si="7"/>
        <v>6450</v>
      </c>
      <c r="H269" s="93"/>
      <c r="I269" s="9"/>
    </row>
    <row r="270" spans="1:9" ht="20.100000000000001" customHeight="1" x14ac:dyDescent="0.35">
      <c r="A270" s="6">
        <v>28</v>
      </c>
      <c r="B270" s="177" t="s">
        <v>74</v>
      </c>
      <c r="C270" s="177"/>
      <c r="D270" s="178"/>
      <c r="E270" s="6">
        <v>60</v>
      </c>
      <c r="F270" s="6">
        <v>245</v>
      </c>
      <c r="G270" s="48">
        <f t="shared" si="7"/>
        <v>14700</v>
      </c>
      <c r="H270" s="93"/>
      <c r="I270" s="9"/>
    </row>
    <row r="271" spans="1:9" ht="20.100000000000001" customHeight="1" x14ac:dyDescent="0.35">
      <c r="A271" s="6">
        <v>29</v>
      </c>
      <c r="B271" s="186" t="s">
        <v>166</v>
      </c>
      <c r="C271" s="186"/>
      <c r="D271" s="187"/>
      <c r="E271" s="6">
        <v>60</v>
      </c>
      <c r="F271" s="6">
        <v>170</v>
      </c>
      <c r="G271" s="48">
        <f t="shared" si="7"/>
        <v>10200</v>
      </c>
      <c r="H271" s="93"/>
      <c r="I271" s="9"/>
    </row>
    <row r="272" spans="1:9" ht="20.100000000000001" customHeight="1" x14ac:dyDescent="0.35">
      <c r="A272" s="6">
        <v>30</v>
      </c>
      <c r="B272" s="197" t="s">
        <v>109</v>
      </c>
      <c r="C272" s="197"/>
      <c r="D272" s="198"/>
      <c r="E272" s="6">
        <v>400</v>
      </c>
      <c r="F272" s="6">
        <v>63</v>
      </c>
      <c r="G272" s="48">
        <f t="shared" si="7"/>
        <v>25200</v>
      </c>
    </row>
    <row r="273" spans="1:7" ht="20.100000000000001" customHeight="1" x14ac:dyDescent="0.35">
      <c r="A273" s="6">
        <v>31</v>
      </c>
      <c r="B273" s="255" t="s">
        <v>75</v>
      </c>
      <c r="C273" s="255"/>
      <c r="D273" s="256"/>
      <c r="E273" s="6">
        <v>50</v>
      </c>
      <c r="F273" s="6">
        <v>250</v>
      </c>
      <c r="G273" s="48">
        <f t="shared" si="7"/>
        <v>12500</v>
      </c>
    </row>
    <row r="274" spans="1:7" ht="20.100000000000001" customHeight="1" x14ac:dyDescent="0.35">
      <c r="A274" s="6">
        <v>32</v>
      </c>
      <c r="B274" s="275" t="s">
        <v>76</v>
      </c>
      <c r="C274" s="275"/>
      <c r="D274" s="276"/>
      <c r="E274" s="6">
        <v>70</v>
      </c>
      <c r="F274" s="6">
        <v>652</v>
      </c>
      <c r="G274" s="48">
        <f t="shared" si="7"/>
        <v>45640</v>
      </c>
    </row>
    <row r="275" spans="1:7" ht="20.100000000000001" customHeight="1" x14ac:dyDescent="0.35">
      <c r="A275" s="6">
        <v>33</v>
      </c>
      <c r="B275" s="257" t="s">
        <v>83</v>
      </c>
      <c r="C275" s="258"/>
      <c r="D275" s="259"/>
      <c r="E275" s="6">
        <v>5</v>
      </c>
      <c r="F275" s="6">
        <v>580</v>
      </c>
      <c r="G275" s="48">
        <f t="shared" si="7"/>
        <v>2900</v>
      </c>
    </row>
    <row r="276" spans="1:7" ht="20.100000000000001" customHeight="1" x14ac:dyDescent="0.35">
      <c r="A276" s="6">
        <v>34</v>
      </c>
      <c r="B276" s="186" t="s">
        <v>77</v>
      </c>
      <c r="C276" s="186"/>
      <c r="D276" s="187"/>
      <c r="E276" s="6">
        <v>15</v>
      </c>
      <c r="F276" s="6">
        <v>170</v>
      </c>
      <c r="G276" s="48">
        <f t="shared" si="7"/>
        <v>2550</v>
      </c>
    </row>
    <row r="277" spans="1:7" ht="20.100000000000001" customHeight="1" x14ac:dyDescent="0.35">
      <c r="A277" s="6">
        <v>35</v>
      </c>
      <c r="B277" s="186" t="s">
        <v>78</v>
      </c>
      <c r="C277" s="186"/>
      <c r="D277" s="187"/>
      <c r="E277" s="6">
        <v>5</v>
      </c>
      <c r="F277" s="6">
        <v>120</v>
      </c>
      <c r="G277" s="48">
        <f t="shared" si="7"/>
        <v>600</v>
      </c>
    </row>
    <row r="278" spans="1:7" ht="20.100000000000001" customHeight="1" x14ac:dyDescent="0.35">
      <c r="A278" s="6">
        <v>36</v>
      </c>
      <c r="B278" s="186" t="s">
        <v>37</v>
      </c>
      <c r="C278" s="186"/>
      <c r="D278" s="187"/>
      <c r="E278" s="6">
        <v>200</v>
      </c>
      <c r="F278" s="6">
        <v>93</v>
      </c>
      <c r="G278" s="48">
        <f t="shared" si="7"/>
        <v>18600</v>
      </c>
    </row>
    <row r="279" spans="1:7" ht="20.100000000000001" customHeight="1" x14ac:dyDescent="0.35">
      <c r="A279" s="6">
        <v>37</v>
      </c>
      <c r="B279" s="186" t="s">
        <v>79</v>
      </c>
      <c r="C279" s="186"/>
      <c r="D279" s="187"/>
      <c r="E279" s="6">
        <v>60</v>
      </c>
      <c r="F279" s="6">
        <v>120</v>
      </c>
      <c r="G279" s="48">
        <f t="shared" si="7"/>
        <v>7200</v>
      </c>
    </row>
    <row r="280" spans="1:7" ht="20.100000000000001" customHeight="1" x14ac:dyDescent="0.35">
      <c r="A280" s="6">
        <v>38</v>
      </c>
      <c r="B280" s="177" t="s">
        <v>132</v>
      </c>
      <c r="C280" s="188"/>
      <c r="D280" s="178"/>
      <c r="E280" s="6">
        <v>6</v>
      </c>
      <c r="F280" s="6">
        <v>499</v>
      </c>
      <c r="G280" s="48">
        <f t="shared" si="7"/>
        <v>2994</v>
      </c>
    </row>
    <row r="281" spans="1:7" ht="20.100000000000001" customHeight="1" x14ac:dyDescent="0.35">
      <c r="A281" s="6">
        <v>39</v>
      </c>
      <c r="B281" s="186" t="s">
        <v>80</v>
      </c>
      <c r="C281" s="186"/>
      <c r="D281" s="187"/>
      <c r="E281" s="6">
        <v>5</v>
      </c>
      <c r="F281" s="6">
        <v>170</v>
      </c>
      <c r="G281" s="48">
        <f t="shared" si="7"/>
        <v>850</v>
      </c>
    </row>
    <row r="282" spans="1:7" ht="20.100000000000001" customHeight="1" x14ac:dyDescent="0.35">
      <c r="A282" s="6">
        <v>40</v>
      </c>
      <c r="B282" s="186" t="s">
        <v>81</v>
      </c>
      <c r="C282" s="186"/>
      <c r="D282" s="187"/>
      <c r="E282" s="6">
        <v>4</v>
      </c>
      <c r="F282" s="6">
        <v>250</v>
      </c>
      <c r="G282" s="48">
        <f t="shared" si="7"/>
        <v>1000</v>
      </c>
    </row>
    <row r="283" spans="1:7" ht="20.100000000000001" customHeight="1" x14ac:dyDescent="0.35">
      <c r="A283" s="6">
        <v>41</v>
      </c>
      <c r="B283" s="186" t="s">
        <v>82</v>
      </c>
      <c r="C283" s="186"/>
      <c r="D283" s="187"/>
      <c r="E283" s="6">
        <v>15</v>
      </c>
      <c r="F283" s="6">
        <v>130</v>
      </c>
      <c r="G283" s="48">
        <f t="shared" si="7"/>
        <v>1950</v>
      </c>
    </row>
    <row r="284" spans="1:7" ht="20.100000000000001" customHeight="1" x14ac:dyDescent="0.35">
      <c r="A284" s="6">
        <v>42</v>
      </c>
      <c r="B284" s="177" t="s">
        <v>133</v>
      </c>
      <c r="C284" s="188"/>
      <c r="D284" s="178"/>
      <c r="E284" s="6">
        <v>10</v>
      </c>
      <c r="F284" s="6">
        <v>81</v>
      </c>
      <c r="G284" s="48">
        <f t="shared" si="7"/>
        <v>810</v>
      </c>
    </row>
    <row r="285" spans="1:7" ht="20.100000000000001" customHeight="1" x14ac:dyDescent="0.35">
      <c r="A285" s="6">
        <v>43</v>
      </c>
      <c r="B285" s="186" t="s">
        <v>45</v>
      </c>
      <c r="C285" s="186"/>
      <c r="D285" s="187"/>
      <c r="E285" s="6">
        <v>10</v>
      </c>
      <c r="F285" s="6">
        <v>150</v>
      </c>
      <c r="G285" s="48">
        <f t="shared" si="7"/>
        <v>1500</v>
      </c>
    </row>
    <row r="286" spans="1:7" ht="20.100000000000001" customHeight="1" x14ac:dyDescent="0.35">
      <c r="A286" s="6">
        <v>44</v>
      </c>
      <c r="B286" s="186" t="s">
        <v>44</v>
      </c>
      <c r="C286" s="186"/>
      <c r="D286" s="187"/>
      <c r="E286" s="6">
        <v>100</v>
      </c>
      <c r="F286" s="6">
        <v>30</v>
      </c>
      <c r="G286" s="48">
        <f t="shared" si="7"/>
        <v>3000</v>
      </c>
    </row>
    <row r="287" spans="1:7" ht="20.100000000000001" customHeight="1" x14ac:dyDescent="0.35">
      <c r="A287" s="6">
        <v>45</v>
      </c>
      <c r="B287" s="186" t="s">
        <v>85</v>
      </c>
      <c r="C287" s="186"/>
      <c r="D287" s="187"/>
      <c r="E287" s="6">
        <v>80</v>
      </c>
      <c r="F287" s="6">
        <v>30</v>
      </c>
      <c r="G287" s="48">
        <f t="shared" si="7"/>
        <v>2400</v>
      </c>
    </row>
    <row r="288" spans="1:7" ht="20.100000000000001" customHeight="1" x14ac:dyDescent="0.35">
      <c r="A288" s="6">
        <v>46</v>
      </c>
      <c r="B288" s="186" t="s">
        <v>86</v>
      </c>
      <c r="C288" s="186"/>
      <c r="D288" s="187"/>
      <c r="E288" s="6">
        <v>50</v>
      </c>
      <c r="F288" s="6">
        <v>40</v>
      </c>
      <c r="G288" s="48">
        <f t="shared" si="7"/>
        <v>2000</v>
      </c>
    </row>
    <row r="289" spans="1:7" ht="20.100000000000001" customHeight="1" x14ac:dyDescent="0.35">
      <c r="A289" s="6">
        <v>47</v>
      </c>
      <c r="B289" s="177" t="s">
        <v>87</v>
      </c>
      <c r="C289" s="177"/>
      <c r="D289" s="178"/>
      <c r="E289" s="6">
        <v>50</v>
      </c>
      <c r="F289" s="6">
        <v>35</v>
      </c>
      <c r="G289" s="48">
        <f t="shared" si="7"/>
        <v>1750</v>
      </c>
    </row>
    <row r="290" spans="1:7" ht="20.100000000000001" customHeight="1" x14ac:dyDescent="0.35">
      <c r="A290" s="6">
        <v>48</v>
      </c>
      <c r="B290" s="177" t="s">
        <v>88</v>
      </c>
      <c r="C290" s="177"/>
      <c r="D290" s="178"/>
      <c r="E290" s="6">
        <v>30</v>
      </c>
      <c r="F290" s="6">
        <v>40</v>
      </c>
      <c r="G290" s="48">
        <f t="shared" si="7"/>
        <v>1200</v>
      </c>
    </row>
    <row r="291" spans="1:7" x14ac:dyDescent="0.35">
      <c r="A291" s="90"/>
      <c r="B291" s="191" t="s">
        <v>47</v>
      </c>
      <c r="C291" s="192"/>
      <c r="D291" s="193"/>
      <c r="E291" s="90"/>
      <c r="F291" s="90"/>
      <c r="G291" s="94">
        <f>SUM(G243:G290)</f>
        <v>332100</v>
      </c>
    </row>
    <row r="292" spans="1:7" x14ac:dyDescent="0.35">
      <c r="A292" s="95"/>
      <c r="B292" s="96"/>
      <c r="C292" s="96"/>
      <c r="D292" s="96"/>
      <c r="E292" s="95"/>
      <c r="F292" s="95"/>
      <c r="G292" s="109"/>
    </row>
    <row r="293" spans="1:7" ht="18.75" customHeight="1" x14ac:dyDescent="0.35">
      <c r="A293" s="95"/>
      <c r="B293" s="96"/>
      <c r="C293" s="96"/>
      <c r="D293" s="96"/>
      <c r="E293" s="296"/>
      <c r="F293" s="296"/>
      <c r="G293" s="296"/>
    </row>
    <row r="294" spans="1:7" x14ac:dyDescent="0.35">
      <c r="A294" s="98" t="s">
        <v>125</v>
      </c>
      <c r="B294" s="98"/>
      <c r="C294" s="98"/>
      <c r="D294" s="189" t="s">
        <v>251</v>
      </c>
      <c r="E294" s="189"/>
      <c r="F294" s="189"/>
      <c r="G294" s="189"/>
    </row>
    <row r="295" spans="1:7" ht="21.75" customHeight="1" x14ac:dyDescent="0.35">
      <c r="A295" s="185" t="s">
        <v>142</v>
      </c>
      <c r="B295" s="185"/>
      <c r="C295" s="185"/>
      <c r="D295" s="185"/>
      <c r="E295" s="185"/>
      <c r="F295" s="185"/>
      <c r="G295" s="185"/>
    </row>
    <row r="296" spans="1:7" ht="33.75" customHeight="1" x14ac:dyDescent="0.35">
      <c r="A296" s="6" t="s">
        <v>0</v>
      </c>
      <c r="B296" s="179" t="s">
        <v>5</v>
      </c>
      <c r="C296" s="180"/>
      <c r="D296" s="181"/>
      <c r="E296" s="6" t="s">
        <v>32</v>
      </c>
      <c r="F296" s="6" t="s">
        <v>137</v>
      </c>
      <c r="G296" s="6" t="s">
        <v>230</v>
      </c>
    </row>
    <row r="297" spans="1:7" ht="17.25" customHeight="1" x14ac:dyDescent="0.35">
      <c r="A297" s="90">
        <v>1</v>
      </c>
      <c r="B297" s="194">
        <v>2</v>
      </c>
      <c r="C297" s="195"/>
      <c r="D297" s="196"/>
      <c r="E297" s="90">
        <v>3</v>
      </c>
      <c r="F297" s="90">
        <v>4</v>
      </c>
      <c r="G297" s="90">
        <v>5</v>
      </c>
    </row>
    <row r="298" spans="1:7" x14ac:dyDescent="0.35">
      <c r="A298" s="90">
        <v>1</v>
      </c>
      <c r="B298" s="252" t="s">
        <v>202</v>
      </c>
      <c r="C298" s="253"/>
      <c r="D298" s="254"/>
      <c r="E298" s="90">
        <v>5</v>
      </c>
      <c r="F298" s="90">
        <v>1600</v>
      </c>
      <c r="G298" s="64">
        <f>E298*F298</f>
        <v>8000</v>
      </c>
    </row>
    <row r="299" spans="1:7" x14ac:dyDescent="0.35">
      <c r="A299" s="90">
        <v>2</v>
      </c>
      <c r="B299" s="252" t="s">
        <v>203</v>
      </c>
      <c r="C299" s="253"/>
      <c r="D299" s="254"/>
      <c r="E299" s="90">
        <v>4</v>
      </c>
      <c r="F299" s="90">
        <v>2700</v>
      </c>
      <c r="G299" s="64">
        <f t="shared" ref="G299:G308" si="8">E299*F299</f>
        <v>10800</v>
      </c>
    </row>
    <row r="300" spans="1:7" x14ac:dyDescent="0.35">
      <c r="A300" s="90">
        <v>3</v>
      </c>
      <c r="B300" s="252" t="s">
        <v>204</v>
      </c>
      <c r="C300" s="253"/>
      <c r="D300" s="254"/>
      <c r="E300" s="90">
        <v>3</v>
      </c>
      <c r="F300" s="90">
        <v>400</v>
      </c>
      <c r="G300" s="64">
        <f t="shared" si="8"/>
        <v>1200</v>
      </c>
    </row>
    <row r="301" spans="1:7" x14ac:dyDescent="0.35">
      <c r="A301" s="90">
        <v>4</v>
      </c>
      <c r="B301" s="252" t="s">
        <v>205</v>
      </c>
      <c r="C301" s="253"/>
      <c r="D301" s="254"/>
      <c r="E301" s="90">
        <v>3</v>
      </c>
      <c r="F301" s="90">
        <v>900</v>
      </c>
      <c r="G301" s="64">
        <f t="shared" si="8"/>
        <v>2700</v>
      </c>
    </row>
    <row r="302" spans="1:7" x14ac:dyDescent="0.35">
      <c r="A302" s="90">
        <v>5</v>
      </c>
      <c r="B302" s="252" t="s">
        <v>206</v>
      </c>
      <c r="C302" s="253"/>
      <c r="D302" s="254"/>
      <c r="E302" s="90">
        <v>6</v>
      </c>
      <c r="F302" s="90">
        <v>500</v>
      </c>
      <c r="G302" s="64">
        <f t="shared" si="8"/>
        <v>3000</v>
      </c>
    </row>
    <row r="303" spans="1:7" x14ac:dyDescent="0.35">
      <c r="A303" s="90">
        <v>6</v>
      </c>
      <c r="B303" s="252" t="s">
        <v>207</v>
      </c>
      <c r="C303" s="253"/>
      <c r="D303" s="254"/>
      <c r="E303" s="90">
        <v>2</v>
      </c>
      <c r="F303" s="90">
        <v>595</v>
      </c>
      <c r="G303" s="64">
        <f t="shared" si="8"/>
        <v>1190</v>
      </c>
    </row>
    <row r="304" spans="1:7" ht="24" customHeight="1" x14ac:dyDescent="0.35">
      <c r="A304" s="90">
        <v>7</v>
      </c>
      <c r="B304" s="252" t="s">
        <v>208</v>
      </c>
      <c r="C304" s="253"/>
      <c r="D304" s="254"/>
      <c r="E304" s="90">
        <v>2</v>
      </c>
      <c r="F304" s="90">
        <v>450</v>
      </c>
      <c r="G304" s="64">
        <f t="shared" si="8"/>
        <v>900</v>
      </c>
    </row>
    <row r="305" spans="1:7" x14ac:dyDescent="0.35">
      <c r="A305" s="90">
        <v>8</v>
      </c>
      <c r="B305" s="252" t="s">
        <v>209</v>
      </c>
      <c r="C305" s="253"/>
      <c r="D305" s="254"/>
      <c r="E305" s="90">
        <v>18</v>
      </c>
      <c r="F305" s="90">
        <v>50</v>
      </c>
      <c r="G305" s="64">
        <f t="shared" si="8"/>
        <v>900</v>
      </c>
    </row>
    <row r="306" spans="1:7" x14ac:dyDescent="0.35">
      <c r="A306" s="90">
        <v>9</v>
      </c>
      <c r="B306" s="252" t="s">
        <v>127</v>
      </c>
      <c r="C306" s="253"/>
      <c r="D306" s="254"/>
      <c r="E306" s="90">
        <v>14</v>
      </c>
      <c r="F306" s="90">
        <v>40</v>
      </c>
      <c r="G306" s="64">
        <v>550</v>
      </c>
    </row>
    <row r="307" spans="1:7" x14ac:dyDescent="0.35">
      <c r="A307" s="90">
        <v>10</v>
      </c>
      <c r="B307" s="99" t="s">
        <v>182</v>
      </c>
      <c r="C307" s="100"/>
      <c r="D307" s="101"/>
      <c r="E307" s="90">
        <v>1</v>
      </c>
      <c r="F307" s="90">
        <v>360</v>
      </c>
      <c r="G307" s="64">
        <f t="shared" si="8"/>
        <v>360</v>
      </c>
    </row>
    <row r="308" spans="1:7" x14ac:dyDescent="0.35">
      <c r="A308" s="90">
        <v>11</v>
      </c>
      <c r="B308" s="252" t="s">
        <v>128</v>
      </c>
      <c r="C308" s="253"/>
      <c r="D308" s="254"/>
      <c r="E308" s="90">
        <v>5</v>
      </c>
      <c r="F308" s="90">
        <v>80</v>
      </c>
      <c r="G308" s="64">
        <f t="shared" si="8"/>
        <v>400</v>
      </c>
    </row>
    <row r="309" spans="1:7" ht="25.5" customHeight="1" x14ac:dyDescent="0.35">
      <c r="A309" s="90"/>
      <c r="B309" s="191"/>
      <c r="C309" s="192"/>
      <c r="D309" s="193"/>
      <c r="E309" s="90"/>
      <c r="F309" s="90"/>
      <c r="G309" s="94">
        <f>SUM(G298:G308)</f>
        <v>30000</v>
      </c>
    </row>
    <row r="310" spans="1:7" ht="17.25" customHeight="1" x14ac:dyDescent="0.35">
      <c r="A310" s="95"/>
      <c r="B310" s="96"/>
      <c r="C310" s="96"/>
      <c r="D310" s="96"/>
      <c r="E310" s="95"/>
      <c r="F310" s="95"/>
      <c r="G310" s="97"/>
    </row>
    <row r="311" spans="1:7" ht="17.25" customHeight="1" x14ac:dyDescent="0.35">
      <c r="A311" s="95"/>
      <c r="B311" s="96"/>
      <c r="C311" s="96"/>
      <c r="D311" s="96"/>
      <c r="E311" s="303"/>
      <c r="F311" s="303"/>
      <c r="G311" s="303"/>
    </row>
    <row r="312" spans="1:7" x14ac:dyDescent="0.35">
      <c r="A312" s="277" t="s">
        <v>165</v>
      </c>
      <c r="B312" s="277"/>
      <c r="C312" s="277"/>
      <c r="D312" s="277"/>
      <c r="E312" s="277"/>
      <c r="F312" s="277"/>
      <c r="G312" s="277"/>
    </row>
    <row r="313" spans="1:7" ht="25.5" customHeight="1" x14ac:dyDescent="0.35">
      <c r="A313" s="277" t="s">
        <v>142</v>
      </c>
      <c r="B313" s="277"/>
      <c r="C313" s="277"/>
      <c r="D313" s="277"/>
      <c r="E313" s="277"/>
      <c r="F313" s="277"/>
      <c r="G313" s="277"/>
    </row>
    <row r="314" spans="1:7" ht="21" customHeight="1" x14ac:dyDescent="0.35">
      <c r="A314" s="20" t="s">
        <v>0</v>
      </c>
      <c r="B314" s="281" t="s">
        <v>5</v>
      </c>
      <c r="C314" s="282"/>
      <c r="D314" s="283"/>
      <c r="E314" s="20" t="s">
        <v>216</v>
      </c>
      <c r="F314" s="20" t="s">
        <v>30</v>
      </c>
      <c r="G314" s="6" t="s">
        <v>230</v>
      </c>
    </row>
    <row r="315" spans="1:7" s="4" customFormat="1" ht="27.75" customHeight="1" x14ac:dyDescent="0.35">
      <c r="A315" s="41">
        <v>1</v>
      </c>
      <c r="B315" s="267" t="s">
        <v>115</v>
      </c>
      <c r="C315" s="268"/>
      <c r="D315" s="269"/>
      <c r="E315" s="42">
        <v>3</v>
      </c>
      <c r="F315" s="102">
        <v>4</v>
      </c>
      <c r="G315" s="20">
        <v>5</v>
      </c>
    </row>
    <row r="316" spans="1:7" s="4" customFormat="1" ht="48.75" customHeight="1" x14ac:dyDescent="0.35">
      <c r="A316" s="41">
        <v>1</v>
      </c>
      <c r="B316" s="175" t="s">
        <v>110</v>
      </c>
      <c r="C316" s="190"/>
      <c r="D316" s="176"/>
      <c r="E316" s="42">
        <v>12</v>
      </c>
      <c r="F316" s="62">
        <v>1300</v>
      </c>
      <c r="G316" s="64">
        <v>15600</v>
      </c>
    </row>
    <row r="317" spans="1:7" s="4" customFormat="1" ht="42.75" customHeight="1" x14ac:dyDescent="0.35">
      <c r="A317" s="41">
        <v>2</v>
      </c>
      <c r="B317" s="278" t="s">
        <v>111</v>
      </c>
      <c r="C317" s="279"/>
      <c r="D317" s="280"/>
      <c r="E317" s="42">
        <v>12</v>
      </c>
      <c r="F317" s="62">
        <v>1600</v>
      </c>
      <c r="G317" s="64">
        <v>19200</v>
      </c>
    </row>
    <row r="318" spans="1:7" s="4" customFormat="1" x14ac:dyDescent="0.35">
      <c r="A318" s="41">
        <v>3</v>
      </c>
      <c r="B318" s="175" t="s">
        <v>54</v>
      </c>
      <c r="C318" s="190"/>
      <c r="D318" s="176"/>
      <c r="E318" s="42">
        <v>13</v>
      </c>
      <c r="F318" s="62">
        <v>600</v>
      </c>
      <c r="G318" s="64">
        <v>8000</v>
      </c>
    </row>
    <row r="319" spans="1:7" s="4" customFormat="1" ht="28.5" customHeight="1" x14ac:dyDescent="0.35">
      <c r="A319" s="131">
        <v>4</v>
      </c>
      <c r="B319" s="175" t="s">
        <v>272</v>
      </c>
      <c r="C319" s="190"/>
      <c r="D319" s="176"/>
      <c r="E319" s="132">
        <v>1</v>
      </c>
      <c r="F319" s="62">
        <v>25200</v>
      </c>
      <c r="G319" s="64">
        <v>25200</v>
      </c>
    </row>
    <row r="320" spans="1:7" s="4" customFormat="1" x14ac:dyDescent="0.35">
      <c r="A320" s="20"/>
      <c r="B320" s="242" t="s">
        <v>112</v>
      </c>
      <c r="C320" s="242"/>
      <c r="D320" s="243"/>
      <c r="E320" s="20"/>
      <c r="F320" s="20"/>
      <c r="G320" s="103">
        <f>SUM(G316:G319)</f>
        <v>68000</v>
      </c>
    </row>
    <row r="321" spans="1:7" s="4" customFormat="1" x14ac:dyDescent="0.35">
      <c r="A321" s="36"/>
      <c r="B321" s="161"/>
      <c r="C321" s="161"/>
      <c r="D321" s="161"/>
      <c r="E321" s="36"/>
      <c r="F321" s="36"/>
      <c r="G321" s="104"/>
    </row>
    <row r="322" spans="1:7" s="4" customFormat="1" ht="14.25" customHeight="1" x14ac:dyDescent="0.35">
      <c r="A322" s="36"/>
      <c r="B322" s="37"/>
      <c r="C322" s="37"/>
      <c r="D322" s="37"/>
      <c r="E322" s="303"/>
      <c r="F322" s="303"/>
      <c r="G322" s="303"/>
    </row>
    <row r="323" spans="1:7" s="4" customFormat="1" x14ac:dyDescent="0.35">
      <c r="A323" s="266" t="s">
        <v>176</v>
      </c>
      <c r="B323" s="266"/>
      <c r="C323" s="266"/>
      <c r="D323" s="266"/>
      <c r="E323" s="266"/>
      <c r="F323" s="266"/>
      <c r="G323" s="266"/>
    </row>
    <row r="324" spans="1:7" s="4" customFormat="1" x14ac:dyDescent="0.35">
      <c r="A324" s="266" t="s">
        <v>142</v>
      </c>
      <c r="B324" s="266"/>
      <c r="C324" s="266"/>
      <c r="D324" s="266"/>
      <c r="E324" s="266"/>
      <c r="F324" s="266"/>
      <c r="G324" s="266"/>
    </row>
    <row r="325" spans="1:7" s="4" customFormat="1" ht="48" customHeight="1" x14ac:dyDescent="0.35">
      <c r="A325" s="90" t="s">
        <v>0</v>
      </c>
      <c r="B325" s="270" t="s">
        <v>5</v>
      </c>
      <c r="C325" s="271"/>
      <c r="D325" s="272"/>
      <c r="E325" s="90" t="s">
        <v>216</v>
      </c>
      <c r="F325" s="90" t="s">
        <v>30</v>
      </c>
      <c r="G325" s="105" t="s">
        <v>135</v>
      </c>
    </row>
    <row r="326" spans="1:7" s="4" customFormat="1" x14ac:dyDescent="0.35">
      <c r="A326" s="106">
        <v>1</v>
      </c>
      <c r="B326" s="252" t="s">
        <v>173</v>
      </c>
      <c r="C326" s="253"/>
      <c r="D326" s="254"/>
      <c r="E326" s="107">
        <v>4</v>
      </c>
      <c r="F326" s="63">
        <v>1850</v>
      </c>
      <c r="G326" s="64">
        <v>7400</v>
      </c>
    </row>
    <row r="327" spans="1:7" s="4" customFormat="1" x14ac:dyDescent="0.35">
      <c r="A327" s="90"/>
      <c r="B327" s="273" t="s">
        <v>112</v>
      </c>
      <c r="C327" s="273"/>
      <c r="D327" s="274"/>
      <c r="E327" s="90"/>
      <c r="F327" s="90"/>
      <c r="G327" s="103">
        <v>7400</v>
      </c>
    </row>
    <row r="328" spans="1:7" s="4" customFormat="1" x14ac:dyDescent="0.35">
      <c r="A328" s="95"/>
      <c r="B328" s="163"/>
      <c r="C328" s="163"/>
      <c r="D328" s="163"/>
      <c r="E328" s="95"/>
      <c r="F328" s="95"/>
      <c r="G328" s="104"/>
    </row>
    <row r="329" spans="1:7" s="4" customFormat="1" ht="21.75" customHeight="1" x14ac:dyDescent="0.35">
      <c r="A329" s="95"/>
      <c r="B329" s="108"/>
      <c r="C329" s="108"/>
      <c r="D329" s="108"/>
      <c r="E329" s="303"/>
      <c r="F329" s="303"/>
      <c r="G329" s="303"/>
    </row>
    <row r="330" spans="1:7" x14ac:dyDescent="0.35">
      <c r="A330" s="266" t="s">
        <v>174</v>
      </c>
      <c r="B330" s="266"/>
      <c r="C330" s="266"/>
      <c r="D330" s="266"/>
      <c r="E330" s="266"/>
      <c r="F330" s="266"/>
      <c r="G330" s="266"/>
    </row>
    <row r="331" spans="1:7" x14ac:dyDescent="0.35">
      <c r="A331" s="266" t="s">
        <v>142</v>
      </c>
      <c r="B331" s="266"/>
      <c r="C331" s="266"/>
      <c r="D331" s="266"/>
      <c r="E331" s="266"/>
      <c r="F331" s="266"/>
      <c r="G331" s="266"/>
    </row>
    <row r="332" spans="1:7" ht="42" x14ac:dyDescent="0.35">
      <c r="A332" s="90" t="s">
        <v>0</v>
      </c>
      <c r="B332" s="270" t="s">
        <v>5</v>
      </c>
      <c r="C332" s="271"/>
      <c r="D332" s="272"/>
      <c r="E332" s="90" t="s">
        <v>216</v>
      </c>
      <c r="F332" s="90" t="s">
        <v>30</v>
      </c>
      <c r="G332" s="6" t="s">
        <v>230</v>
      </c>
    </row>
    <row r="333" spans="1:7" ht="33" customHeight="1" x14ac:dyDescent="0.35">
      <c r="A333" s="106">
        <v>1</v>
      </c>
      <c r="B333" s="252" t="s">
        <v>175</v>
      </c>
      <c r="C333" s="253"/>
      <c r="D333" s="254"/>
      <c r="E333" s="107">
        <v>12</v>
      </c>
      <c r="F333" s="63">
        <v>2833.33</v>
      </c>
      <c r="G333" s="64">
        <v>34000</v>
      </c>
    </row>
    <row r="334" spans="1:7" x14ac:dyDescent="0.35">
      <c r="A334" s="90"/>
      <c r="B334" s="273" t="s">
        <v>112</v>
      </c>
      <c r="C334" s="273"/>
      <c r="D334" s="274"/>
      <c r="E334" s="90"/>
      <c r="F334" s="90"/>
      <c r="G334" s="103">
        <v>34000</v>
      </c>
    </row>
    <row r="335" spans="1:7" x14ac:dyDescent="0.35">
      <c r="A335" s="95"/>
      <c r="B335" s="163"/>
      <c r="C335" s="163"/>
      <c r="D335" s="163"/>
      <c r="E335" s="95"/>
      <c r="F335" s="95"/>
      <c r="G335" s="104"/>
    </row>
    <row r="336" spans="1:7" x14ac:dyDescent="0.35">
      <c r="A336" s="95"/>
      <c r="B336" s="143"/>
      <c r="C336" s="143"/>
      <c r="D336" s="143"/>
      <c r="E336" s="304" t="s">
        <v>291</v>
      </c>
      <c r="F336" s="304"/>
      <c r="G336" s="304"/>
    </row>
    <row r="337" spans="1:7" x14ac:dyDescent="0.35">
      <c r="A337" s="95"/>
      <c r="B337" s="143"/>
      <c r="C337" s="143"/>
      <c r="D337" s="143"/>
      <c r="E337" s="297"/>
      <c r="F337" s="297"/>
      <c r="G337" s="171"/>
    </row>
    <row r="338" spans="1:7" x14ac:dyDescent="0.35">
      <c r="A338" s="95"/>
      <c r="B338" s="143"/>
      <c r="C338" s="143"/>
      <c r="D338" s="143"/>
      <c r="E338" s="95"/>
      <c r="F338" s="95"/>
      <c r="G338" s="104"/>
    </row>
    <row r="339" spans="1:7" ht="21" customHeight="1" x14ac:dyDescent="0.35">
      <c r="A339" s="36"/>
      <c r="B339" s="40"/>
      <c r="C339" s="40"/>
      <c r="D339" s="36"/>
      <c r="E339" s="36"/>
      <c r="F339" s="36"/>
      <c r="G339" s="83"/>
    </row>
    <row r="340" spans="1:7" x14ac:dyDescent="0.35">
      <c r="A340" s="189" t="s">
        <v>263</v>
      </c>
      <c r="B340" s="189"/>
      <c r="C340" s="189"/>
      <c r="D340" s="189"/>
      <c r="E340" s="189"/>
      <c r="F340" s="189"/>
      <c r="G340" s="189"/>
    </row>
    <row r="341" spans="1:7" ht="18" customHeight="1" x14ac:dyDescent="0.35">
      <c r="A341" s="265" t="s">
        <v>49</v>
      </c>
      <c r="B341" s="265"/>
      <c r="C341" s="265"/>
      <c r="D341" s="265"/>
      <c r="E341" s="265"/>
      <c r="F341" s="265"/>
      <c r="G341" s="265"/>
    </row>
    <row r="342" spans="1:7" ht="42" x14ac:dyDescent="0.35">
      <c r="A342" s="6" t="s">
        <v>0</v>
      </c>
      <c r="B342" s="179" t="s">
        <v>5</v>
      </c>
      <c r="C342" s="180"/>
      <c r="D342" s="181"/>
      <c r="E342" s="6" t="s">
        <v>32</v>
      </c>
      <c r="F342" s="6" t="s">
        <v>137</v>
      </c>
      <c r="G342" s="6" t="s">
        <v>230</v>
      </c>
    </row>
    <row r="343" spans="1:7" x14ac:dyDescent="0.35">
      <c r="A343" s="90">
        <v>1</v>
      </c>
      <c r="B343" s="194">
        <v>2</v>
      </c>
      <c r="C343" s="195"/>
      <c r="D343" s="196"/>
      <c r="E343" s="90">
        <v>3</v>
      </c>
      <c r="F343" s="90">
        <v>4</v>
      </c>
      <c r="G343" s="90">
        <v>5</v>
      </c>
    </row>
    <row r="344" spans="1:7" x14ac:dyDescent="0.35">
      <c r="A344" s="90">
        <v>1</v>
      </c>
      <c r="B344" s="252" t="s">
        <v>229</v>
      </c>
      <c r="C344" s="253"/>
      <c r="D344" s="254"/>
      <c r="E344" s="90">
        <v>200</v>
      </c>
      <c r="F344" s="90">
        <v>130</v>
      </c>
      <c r="G344" s="64">
        <v>26000</v>
      </c>
    </row>
    <row r="345" spans="1:7" x14ac:dyDescent="0.35">
      <c r="A345" s="90">
        <v>2</v>
      </c>
      <c r="B345" s="252" t="s">
        <v>273</v>
      </c>
      <c r="C345" s="253"/>
      <c r="D345" s="254"/>
      <c r="E345" s="90">
        <v>25</v>
      </c>
      <c r="F345" s="90">
        <v>800</v>
      </c>
      <c r="G345" s="64">
        <v>20000</v>
      </c>
    </row>
    <row r="346" spans="1:7" ht="24.75" customHeight="1" x14ac:dyDescent="0.35">
      <c r="A346" s="90">
        <v>3</v>
      </c>
      <c r="B346" s="252" t="s">
        <v>274</v>
      </c>
      <c r="C346" s="253"/>
      <c r="D346" s="254"/>
      <c r="E346" s="90">
        <v>50</v>
      </c>
      <c r="F346" s="90">
        <v>800</v>
      </c>
      <c r="G346" s="64">
        <v>40000</v>
      </c>
    </row>
    <row r="347" spans="1:7" ht="21.75" customHeight="1" x14ac:dyDescent="0.35">
      <c r="A347" s="90">
        <v>4</v>
      </c>
      <c r="B347" s="128" t="s">
        <v>275</v>
      </c>
      <c r="C347" s="129"/>
      <c r="D347" s="130"/>
      <c r="E347" s="90">
        <v>10</v>
      </c>
      <c r="F347" s="90">
        <v>1200</v>
      </c>
      <c r="G347" s="64">
        <v>12000</v>
      </c>
    </row>
    <row r="348" spans="1:7" x14ac:dyDescent="0.35">
      <c r="A348" s="90"/>
      <c r="B348" s="191" t="s">
        <v>47</v>
      </c>
      <c r="C348" s="192"/>
      <c r="D348" s="193"/>
      <c r="E348" s="90"/>
      <c r="F348" s="90"/>
      <c r="G348" s="94">
        <f>SUM(G344:G347)</f>
        <v>98000</v>
      </c>
    </row>
    <row r="349" spans="1:7" x14ac:dyDescent="0.35">
      <c r="A349" s="95"/>
      <c r="B349" s="96"/>
      <c r="C349" s="96"/>
      <c r="D349" s="96"/>
      <c r="E349" s="95"/>
      <c r="F349" s="95"/>
      <c r="G349" s="109"/>
    </row>
    <row r="350" spans="1:7" ht="16.5" customHeight="1" x14ac:dyDescent="0.35">
      <c r="A350" s="95"/>
      <c r="B350" s="96"/>
      <c r="C350" s="96"/>
      <c r="D350" s="96"/>
      <c r="E350" s="95"/>
      <c r="F350" s="95"/>
      <c r="G350" s="109"/>
    </row>
    <row r="351" spans="1:7" x14ac:dyDescent="0.35">
      <c r="A351" s="110" t="s">
        <v>265</v>
      </c>
      <c r="B351" s="110"/>
      <c r="C351" s="110"/>
      <c r="D351" s="110"/>
      <c r="E351" s="110"/>
      <c r="F351" s="110"/>
      <c r="G351" s="52"/>
    </row>
    <row r="352" spans="1:7" x14ac:dyDescent="0.35">
      <c r="A352" s="261" t="s">
        <v>49</v>
      </c>
      <c r="B352" s="284"/>
      <c r="C352" s="284"/>
      <c r="D352" s="284"/>
      <c r="E352" s="261"/>
      <c r="F352" s="261"/>
      <c r="G352" s="261"/>
    </row>
    <row r="353" spans="1:7" ht="26.25" customHeight="1" x14ac:dyDescent="0.35">
      <c r="A353" s="6" t="s">
        <v>0</v>
      </c>
      <c r="B353" s="179" t="s">
        <v>5</v>
      </c>
      <c r="C353" s="180"/>
      <c r="D353" s="181"/>
      <c r="E353" s="6" t="s">
        <v>32</v>
      </c>
      <c r="F353" s="20" t="s">
        <v>137</v>
      </c>
      <c r="G353" s="6" t="s">
        <v>230</v>
      </c>
    </row>
    <row r="354" spans="1:7" ht="14.25" customHeight="1" x14ac:dyDescent="0.35">
      <c r="A354" s="111"/>
      <c r="B354" s="205">
        <v>1</v>
      </c>
      <c r="C354" s="205"/>
      <c r="D354" s="207"/>
      <c r="E354" s="20">
        <v>2</v>
      </c>
      <c r="F354" s="20">
        <v>3</v>
      </c>
      <c r="G354" s="20">
        <v>4</v>
      </c>
    </row>
    <row r="355" spans="1:7" ht="20.100000000000001" customHeight="1" x14ac:dyDescent="0.35">
      <c r="A355" s="20">
        <v>1</v>
      </c>
      <c r="B355" s="214" t="s">
        <v>129</v>
      </c>
      <c r="C355" s="214"/>
      <c r="D355" s="215"/>
      <c r="E355" s="20">
        <v>1000</v>
      </c>
      <c r="F355" s="20">
        <v>65</v>
      </c>
      <c r="G355" s="48">
        <f t="shared" ref="G355:G403" si="9">E355*F355</f>
        <v>65000</v>
      </c>
    </row>
    <row r="356" spans="1:7" ht="20.100000000000001" customHeight="1" x14ac:dyDescent="0.35">
      <c r="A356" s="20">
        <v>2</v>
      </c>
      <c r="B356" s="175" t="s">
        <v>130</v>
      </c>
      <c r="C356" s="175"/>
      <c r="D356" s="176"/>
      <c r="E356" s="20">
        <v>900</v>
      </c>
      <c r="F356" s="20">
        <v>60</v>
      </c>
      <c r="G356" s="48">
        <f t="shared" si="9"/>
        <v>54000</v>
      </c>
    </row>
    <row r="357" spans="1:7" ht="20.100000000000001" customHeight="1" x14ac:dyDescent="0.35">
      <c r="A357" s="20">
        <v>3</v>
      </c>
      <c r="B357" s="214" t="s">
        <v>42</v>
      </c>
      <c r="C357" s="214"/>
      <c r="D357" s="215"/>
      <c r="E357" s="20">
        <v>600</v>
      </c>
      <c r="F357" s="20">
        <v>41</v>
      </c>
      <c r="G357" s="48">
        <f t="shared" si="9"/>
        <v>24600</v>
      </c>
    </row>
    <row r="358" spans="1:7" ht="20.100000000000001" customHeight="1" x14ac:dyDescent="0.35">
      <c r="A358" s="20">
        <v>4</v>
      </c>
      <c r="B358" s="262" t="s">
        <v>58</v>
      </c>
      <c r="C358" s="262"/>
      <c r="D358" s="263"/>
      <c r="E358" s="20">
        <v>1500</v>
      </c>
      <c r="F358" s="20">
        <v>80</v>
      </c>
      <c r="G358" s="48">
        <f t="shared" si="9"/>
        <v>120000</v>
      </c>
    </row>
    <row r="359" spans="1:7" ht="20.100000000000001" customHeight="1" x14ac:dyDescent="0.35">
      <c r="A359" s="20">
        <v>5</v>
      </c>
      <c r="B359" s="202" t="s">
        <v>160</v>
      </c>
      <c r="C359" s="202"/>
      <c r="D359" s="204"/>
      <c r="E359" s="20">
        <v>300</v>
      </c>
      <c r="F359" s="20">
        <v>40</v>
      </c>
      <c r="G359" s="48">
        <f t="shared" si="9"/>
        <v>12000</v>
      </c>
    </row>
    <row r="360" spans="1:7" ht="20.100000000000001" customHeight="1" x14ac:dyDescent="0.35">
      <c r="A360" s="20">
        <v>6</v>
      </c>
      <c r="B360" s="202" t="s">
        <v>235</v>
      </c>
      <c r="C360" s="203"/>
      <c r="D360" s="204"/>
      <c r="E360" s="20">
        <v>80</v>
      </c>
      <c r="F360" s="20">
        <v>120</v>
      </c>
      <c r="G360" s="48">
        <f t="shared" si="9"/>
        <v>9600</v>
      </c>
    </row>
    <row r="361" spans="1:7" ht="20.100000000000001" customHeight="1" x14ac:dyDescent="0.35">
      <c r="A361" s="20">
        <v>7</v>
      </c>
      <c r="B361" s="202" t="s">
        <v>60</v>
      </c>
      <c r="C361" s="202"/>
      <c r="D361" s="204"/>
      <c r="E361" s="20">
        <v>450</v>
      </c>
      <c r="F361" s="20">
        <v>95</v>
      </c>
      <c r="G361" s="48">
        <f t="shared" si="9"/>
        <v>42750</v>
      </c>
    </row>
    <row r="362" spans="1:7" ht="20.100000000000001" customHeight="1" x14ac:dyDescent="0.35">
      <c r="A362" s="20">
        <v>8</v>
      </c>
      <c r="B362" s="214" t="s">
        <v>61</v>
      </c>
      <c r="C362" s="214"/>
      <c r="D362" s="215"/>
      <c r="E362" s="20">
        <v>150</v>
      </c>
      <c r="F362" s="20">
        <v>55</v>
      </c>
      <c r="G362" s="48">
        <f t="shared" si="9"/>
        <v>8250</v>
      </c>
    </row>
    <row r="363" spans="1:7" ht="20.100000000000001" customHeight="1" x14ac:dyDescent="0.35">
      <c r="A363" s="6">
        <v>9</v>
      </c>
      <c r="B363" s="186" t="s">
        <v>62</v>
      </c>
      <c r="C363" s="186"/>
      <c r="D363" s="187"/>
      <c r="E363" s="6">
        <v>300</v>
      </c>
      <c r="F363" s="6">
        <v>45</v>
      </c>
      <c r="G363" s="48">
        <f t="shared" si="9"/>
        <v>13500</v>
      </c>
    </row>
    <row r="364" spans="1:7" ht="20.100000000000001" customHeight="1" x14ac:dyDescent="0.35">
      <c r="A364" s="6">
        <v>10</v>
      </c>
      <c r="B364" s="186" t="s">
        <v>63</v>
      </c>
      <c r="C364" s="186"/>
      <c r="D364" s="187"/>
      <c r="E364" s="6">
        <v>350</v>
      </c>
      <c r="F364" s="6">
        <v>110</v>
      </c>
      <c r="G364" s="48">
        <f t="shared" si="9"/>
        <v>38500</v>
      </c>
    </row>
    <row r="365" spans="1:7" ht="20.100000000000001" customHeight="1" x14ac:dyDescent="0.35">
      <c r="A365" s="6">
        <v>11</v>
      </c>
      <c r="B365" s="177" t="s">
        <v>131</v>
      </c>
      <c r="C365" s="188"/>
      <c r="D365" s="178"/>
      <c r="E365" s="6">
        <v>60</v>
      </c>
      <c r="F365" s="6">
        <v>40</v>
      </c>
      <c r="G365" s="48">
        <f t="shared" si="9"/>
        <v>2400</v>
      </c>
    </row>
    <row r="366" spans="1:7" ht="20.100000000000001" customHeight="1" x14ac:dyDescent="0.35">
      <c r="A366" s="6">
        <v>12</v>
      </c>
      <c r="B366" s="177" t="s">
        <v>116</v>
      </c>
      <c r="C366" s="188"/>
      <c r="D366" s="178"/>
      <c r="E366" s="6">
        <v>40</v>
      </c>
      <c r="F366" s="6">
        <v>46</v>
      </c>
      <c r="G366" s="48">
        <f t="shared" si="9"/>
        <v>1840</v>
      </c>
    </row>
    <row r="367" spans="1:7" ht="20.100000000000001" customHeight="1" x14ac:dyDescent="0.35">
      <c r="A367" s="6">
        <v>13</v>
      </c>
      <c r="B367" s="197" t="s">
        <v>41</v>
      </c>
      <c r="C367" s="197"/>
      <c r="D367" s="198"/>
      <c r="E367" s="6">
        <v>300</v>
      </c>
      <c r="F367" s="6">
        <v>63</v>
      </c>
      <c r="G367" s="48">
        <f t="shared" si="9"/>
        <v>18900</v>
      </c>
    </row>
    <row r="368" spans="1:7" ht="20.100000000000001" customHeight="1" x14ac:dyDescent="0.35">
      <c r="A368" s="6">
        <v>14</v>
      </c>
      <c r="B368" s="186" t="s">
        <v>64</v>
      </c>
      <c r="C368" s="186"/>
      <c r="D368" s="187"/>
      <c r="E368" s="6">
        <v>360</v>
      </c>
      <c r="F368" s="6">
        <v>135</v>
      </c>
      <c r="G368" s="48">
        <f t="shared" si="9"/>
        <v>48600</v>
      </c>
    </row>
    <row r="369" spans="1:7" ht="20.100000000000001" customHeight="1" x14ac:dyDescent="0.35">
      <c r="A369" s="6">
        <v>15</v>
      </c>
      <c r="B369" s="186" t="s">
        <v>65</v>
      </c>
      <c r="C369" s="186"/>
      <c r="D369" s="187"/>
      <c r="E369" s="6">
        <v>180</v>
      </c>
      <c r="F369" s="6">
        <v>155</v>
      </c>
      <c r="G369" s="48">
        <f t="shared" si="9"/>
        <v>27900</v>
      </c>
    </row>
    <row r="370" spans="1:7" ht="20.100000000000001" customHeight="1" x14ac:dyDescent="0.35">
      <c r="A370" s="6">
        <v>16</v>
      </c>
      <c r="B370" s="186" t="s">
        <v>66</v>
      </c>
      <c r="C370" s="186"/>
      <c r="D370" s="187"/>
      <c r="E370" s="6">
        <v>15</v>
      </c>
      <c r="F370" s="6">
        <v>910</v>
      </c>
      <c r="G370" s="48">
        <f t="shared" si="9"/>
        <v>13650</v>
      </c>
    </row>
    <row r="371" spans="1:7" ht="20.100000000000001" customHeight="1" x14ac:dyDescent="0.35">
      <c r="A371" s="6">
        <v>17</v>
      </c>
      <c r="B371" s="177" t="s">
        <v>67</v>
      </c>
      <c r="C371" s="177"/>
      <c r="D371" s="178"/>
      <c r="E371" s="6">
        <v>15</v>
      </c>
      <c r="F371" s="6">
        <v>390</v>
      </c>
      <c r="G371" s="48">
        <f t="shared" si="9"/>
        <v>5850</v>
      </c>
    </row>
    <row r="372" spans="1:7" ht="20.100000000000001" customHeight="1" x14ac:dyDescent="0.35">
      <c r="A372" s="6">
        <v>18</v>
      </c>
      <c r="B372" s="186" t="s">
        <v>68</v>
      </c>
      <c r="C372" s="186"/>
      <c r="D372" s="187"/>
      <c r="E372" s="6">
        <v>20</v>
      </c>
      <c r="F372" s="6">
        <v>993</v>
      </c>
      <c r="G372" s="48">
        <f t="shared" si="9"/>
        <v>19860</v>
      </c>
    </row>
    <row r="373" spans="1:7" ht="20.100000000000001" customHeight="1" x14ac:dyDescent="0.35">
      <c r="A373" s="6">
        <v>19</v>
      </c>
      <c r="B373" s="186" t="s">
        <v>43</v>
      </c>
      <c r="C373" s="186"/>
      <c r="D373" s="187"/>
      <c r="E373" s="6">
        <v>80</v>
      </c>
      <c r="F373" s="6">
        <v>388</v>
      </c>
      <c r="G373" s="48">
        <f t="shared" si="9"/>
        <v>31040</v>
      </c>
    </row>
    <row r="374" spans="1:7" ht="20.100000000000001" customHeight="1" x14ac:dyDescent="0.35">
      <c r="A374" s="6">
        <v>20</v>
      </c>
      <c r="B374" s="186" t="s">
        <v>69</v>
      </c>
      <c r="C374" s="186"/>
      <c r="D374" s="187"/>
      <c r="E374" s="6">
        <v>10</v>
      </c>
      <c r="F374" s="6">
        <v>100</v>
      </c>
      <c r="G374" s="48">
        <f t="shared" si="9"/>
        <v>1000</v>
      </c>
    </row>
    <row r="375" spans="1:7" ht="20.100000000000001" customHeight="1" x14ac:dyDescent="0.35">
      <c r="A375" s="6">
        <v>21</v>
      </c>
      <c r="B375" s="186" t="s">
        <v>70</v>
      </c>
      <c r="C375" s="186"/>
      <c r="D375" s="187"/>
      <c r="E375" s="6">
        <v>80</v>
      </c>
      <c r="F375" s="6">
        <v>185</v>
      </c>
      <c r="G375" s="48">
        <f t="shared" si="9"/>
        <v>14800</v>
      </c>
    </row>
    <row r="376" spans="1:7" ht="20.100000000000001" customHeight="1" x14ac:dyDescent="0.35">
      <c r="A376" s="6">
        <v>22</v>
      </c>
      <c r="B376" s="186" t="s">
        <v>71</v>
      </c>
      <c r="C376" s="186"/>
      <c r="D376" s="187"/>
      <c r="E376" s="6">
        <v>260</v>
      </c>
      <c r="F376" s="6">
        <v>19</v>
      </c>
      <c r="G376" s="48">
        <f t="shared" si="9"/>
        <v>4940</v>
      </c>
    </row>
    <row r="377" spans="1:7" ht="20.100000000000001" customHeight="1" x14ac:dyDescent="0.35">
      <c r="A377" s="6">
        <v>22</v>
      </c>
      <c r="B377" s="186" t="s">
        <v>72</v>
      </c>
      <c r="C377" s="186"/>
      <c r="D377" s="187"/>
      <c r="E377" s="6">
        <v>380</v>
      </c>
      <c r="F377" s="6">
        <v>165</v>
      </c>
      <c r="G377" s="48">
        <f t="shared" si="9"/>
        <v>62700</v>
      </c>
    </row>
    <row r="378" spans="1:7" ht="20.100000000000001" customHeight="1" x14ac:dyDescent="0.35">
      <c r="A378" s="6">
        <v>23</v>
      </c>
      <c r="B378" s="177" t="s">
        <v>46</v>
      </c>
      <c r="C378" s="188"/>
      <c r="D378" s="178"/>
      <c r="E378" s="6">
        <v>55</v>
      </c>
      <c r="F378" s="6">
        <v>240</v>
      </c>
      <c r="G378" s="48">
        <f t="shared" si="9"/>
        <v>13200</v>
      </c>
    </row>
    <row r="379" spans="1:7" ht="20.100000000000001" customHeight="1" x14ac:dyDescent="0.35">
      <c r="A379" s="6">
        <v>24</v>
      </c>
      <c r="B379" s="177" t="s">
        <v>84</v>
      </c>
      <c r="C379" s="188"/>
      <c r="D379" s="178"/>
      <c r="E379" s="6">
        <v>20</v>
      </c>
      <c r="F379" s="6">
        <v>380</v>
      </c>
      <c r="G379" s="48">
        <f t="shared" si="9"/>
        <v>7600</v>
      </c>
    </row>
    <row r="380" spans="1:7" ht="20.100000000000001" customHeight="1" x14ac:dyDescent="0.35">
      <c r="A380" s="6">
        <v>25</v>
      </c>
      <c r="B380" s="177" t="s">
        <v>73</v>
      </c>
      <c r="C380" s="177"/>
      <c r="D380" s="178"/>
      <c r="E380" s="6">
        <v>7500</v>
      </c>
      <c r="F380" s="6">
        <v>15</v>
      </c>
      <c r="G380" s="48">
        <f t="shared" si="9"/>
        <v>112500</v>
      </c>
    </row>
    <row r="381" spans="1:7" ht="20.100000000000001" customHeight="1" x14ac:dyDescent="0.35">
      <c r="A381" s="6">
        <v>26</v>
      </c>
      <c r="B381" s="186" t="s">
        <v>118</v>
      </c>
      <c r="C381" s="186"/>
      <c r="D381" s="187"/>
      <c r="E381" s="6">
        <v>1364</v>
      </c>
      <c r="F381" s="6">
        <v>550</v>
      </c>
      <c r="G381" s="48">
        <v>750184</v>
      </c>
    </row>
    <row r="382" spans="1:7" ht="20.100000000000001" customHeight="1" x14ac:dyDescent="0.35">
      <c r="A382" s="6">
        <v>27</v>
      </c>
      <c r="B382" s="177" t="s">
        <v>74</v>
      </c>
      <c r="C382" s="177"/>
      <c r="D382" s="178"/>
      <c r="E382" s="6">
        <v>320</v>
      </c>
      <c r="F382" s="6">
        <v>245</v>
      </c>
      <c r="G382" s="48">
        <f t="shared" si="9"/>
        <v>78400</v>
      </c>
    </row>
    <row r="383" spans="1:7" ht="20.100000000000001" customHeight="1" x14ac:dyDescent="0.35">
      <c r="A383" s="6">
        <v>28</v>
      </c>
      <c r="B383" s="177" t="s">
        <v>193</v>
      </c>
      <c r="C383" s="188"/>
      <c r="D383" s="178"/>
      <c r="E383" s="6">
        <v>150</v>
      </c>
      <c r="F383" s="6">
        <v>430</v>
      </c>
      <c r="G383" s="48">
        <f t="shared" si="9"/>
        <v>64500</v>
      </c>
    </row>
    <row r="384" spans="1:7" ht="20.100000000000001" customHeight="1" x14ac:dyDescent="0.35">
      <c r="A384" s="6">
        <v>29</v>
      </c>
      <c r="B384" s="186" t="s">
        <v>167</v>
      </c>
      <c r="C384" s="186"/>
      <c r="D384" s="187"/>
      <c r="E384" s="6">
        <v>760</v>
      </c>
      <c r="F384" s="6">
        <v>170</v>
      </c>
      <c r="G384" s="48">
        <f t="shared" si="9"/>
        <v>129200</v>
      </c>
    </row>
    <row r="385" spans="1:7" ht="20.100000000000001" customHeight="1" x14ac:dyDescent="0.35">
      <c r="A385" s="6">
        <v>30</v>
      </c>
      <c r="B385" s="197" t="s">
        <v>109</v>
      </c>
      <c r="C385" s="197"/>
      <c r="D385" s="198"/>
      <c r="E385" s="6">
        <v>7600</v>
      </c>
      <c r="F385" s="6">
        <v>63</v>
      </c>
      <c r="G385" s="48">
        <f t="shared" si="9"/>
        <v>478800</v>
      </c>
    </row>
    <row r="386" spans="1:7" ht="20.100000000000001" customHeight="1" x14ac:dyDescent="0.35">
      <c r="A386" s="6">
        <v>31</v>
      </c>
      <c r="B386" s="255" t="s">
        <v>75</v>
      </c>
      <c r="C386" s="255"/>
      <c r="D386" s="256"/>
      <c r="E386" s="6">
        <v>650</v>
      </c>
      <c r="F386" s="6">
        <v>250</v>
      </c>
      <c r="G386" s="48">
        <f t="shared" si="9"/>
        <v>162500</v>
      </c>
    </row>
    <row r="387" spans="1:7" ht="20.100000000000001" customHeight="1" x14ac:dyDescent="0.35">
      <c r="A387" s="6">
        <v>32</v>
      </c>
      <c r="B387" s="275" t="s">
        <v>76</v>
      </c>
      <c r="C387" s="275"/>
      <c r="D387" s="276"/>
      <c r="E387" s="6">
        <v>300</v>
      </c>
      <c r="F387" s="6">
        <v>652</v>
      </c>
      <c r="G387" s="48">
        <v>196385</v>
      </c>
    </row>
    <row r="388" spans="1:7" ht="20.100000000000001" customHeight="1" x14ac:dyDescent="0.35">
      <c r="A388" s="6">
        <v>33</v>
      </c>
      <c r="B388" s="257" t="s">
        <v>83</v>
      </c>
      <c r="C388" s="258"/>
      <c r="D388" s="259"/>
      <c r="E388" s="6">
        <v>80</v>
      </c>
      <c r="F388" s="6">
        <v>580</v>
      </c>
      <c r="G388" s="48">
        <f t="shared" si="9"/>
        <v>46400</v>
      </c>
    </row>
    <row r="389" spans="1:7" ht="20.100000000000001" customHeight="1" x14ac:dyDescent="0.35">
      <c r="A389" s="6">
        <v>34</v>
      </c>
      <c r="B389" s="186" t="s">
        <v>77</v>
      </c>
      <c r="C389" s="186"/>
      <c r="D389" s="187"/>
      <c r="E389" s="6">
        <v>180</v>
      </c>
      <c r="F389" s="6">
        <v>170</v>
      </c>
      <c r="G389" s="48">
        <f t="shared" si="9"/>
        <v>30600</v>
      </c>
    </row>
    <row r="390" spans="1:7" ht="20.100000000000001" customHeight="1" x14ac:dyDescent="0.35">
      <c r="A390" s="6">
        <v>35</v>
      </c>
      <c r="B390" s="186" t="s">
        <v>78</v>
      </c>
      <c r="C390" s="186"/>
      <c r="D390" s="187"/>
      <c r="E390" s="6">
        <v>45</v>
      </c>
      <c r="F390" s="6">
        <v>120</v>
      </c>
      <c r="G390" s="48">
        <f t="shared" si="9"/>
        <v>5400</v>
      </c>
    </row>
    <row r="391" spans="1:7" ht="20.100000000000001" customHeight="1" x14ac:dyDescent="0.35">
      <c r="A391" s="6">
        <v>36</v>
      </c>
      <c r="B391" s="186" t="s">
        <v>37</v>
      </c>
      <c r="C391" s="186"/>
      <c r="D391" s="187"/>
      <c r="E391" s="6">
        <v>950</v>
      </c>
      <c r="F391" s="6">
        <v>93</v>
      </c>
      <c r="G391" s="48">
        <f t="shared" si="9"/>
        <v>88350</v>
      </c>
    </row>
    <row r="392" spans="1:7" ht="20.100000000000001" customHeight="1" x14ac:dyDescent="0.35">
      <c r="A392" s="6">
        <v>37</v>
      </c>
      <c r="B392" s="186" t="s">
        <v>79</v>
      </c>
      <c r="C392" s="186"/>
      <c r="D392" s="187"/>
      <c r="E392" s="6">
        <v>300</v>
      </c>
      <c r="F392" s="6">
        <v>120</v>
      </c>
      <c r="G392" s="48">
        <f t="shared" si="9"/>
        <v>36000</v>
      </c>
    </row>
    <row r="393" spans="1:7" ht="20.100000000000001" customHeight="1" x14ac:dyDescent="0.35">
      <c r="A393" s="6">
        <v>38</v>
      </c>
      <c r="B393" s="177" t="s">
        <v>132</v>
      </c>
      <c r="C393" s="188"/>
      <c r="D393" s="178"/>
      <c r="E393" s="6">
        <v>15</v>
      </c>
      <c r="F393" s="6">
        <v>499</v>
      </c>
      <c r="G393" s="48">
        <f t="shared" si="9"/>
        <v>7485</v>
      </c>
    </row>
    <row r="394" spans="1:7" ht="20.100000000000001" customHeight="1" x14ac:dyDescent="0.35">
      <c r="A394" s="6">
        <v>39</v>
      </c>
      <c r="B394" s="186" t="s">
        <v>80</v>
      </c>
      <c r="C394" s="186"/>
      <c r="D394" s="187"/>
      <c r="E394" s="6">
        <v>20</v>
      </c>
      <c r="F394" s="6">
        <v>170</v>
      </c>
      <c r="G394" s="48">
        <f t="shared" si="9"/>
        <v>3400</v>
      </c>
    </row>
    <row r="395" spans="1:7" ht="20.100000000000001" customHeight="1" x14ac:dyDescent="0.35">
      <c r="A395" s="6">
        <v>40</v>
      </c>
      <c r="B395" s="186" t="s">
        <v>81</v>
      </c>
      <c r="C395" s="186"/>
      <c r="D395" s="187"/>
      <c r="E395" s="6">
        <v>30</v>
      </c>
      <c r="F395" s="6">
        <v>250</v>
      </c>
      <c r="G395" s="48">
        <f t="shared" si="9"/>
        <v>7500</v>
      </c>
    </row>
    <row r="396" spans="1:7" ht="20.100000000000001" customHeight="1" x14ac:dyDescent="0.35">
      <c r="A396" s="6">
        <v>41</v>
      </c>
      <c r="B396" s="186" t="s">
        <v>82</v>
      </c>
      <c r="C396" s="186"/>
      <c r="D396" s="187"/>
      <c r="E396" s="6">
        <v>100</v>
      </c>
      <c r="F396" s="6">
        <v>130</v>
      </c>
      <c r="G396" s="48">
        <f t="shared" si="9"/>
        <v>13000</v>
      </c>
    </row>
    <row r="397" spans="1:7" ht="20.100000000000001" customHeight="1" x14ac:dyDescent="0.35">
      <c r="A397" s="6">
        <v>42</v>
      </c>
      <c r="B397" s="177" t="s">
        <v>133</v>
      </c>
      <c r="C397" s="188"/>
      <c r="D397" s="178"/>
      <c r="E397" s="6">
        <v>36</v>
      </c>
      <c r="F397" s="6">
        <v>81</v>
      </c>
      <c r="G397" s="48">
        <f t="shared" si="9"/>
        <v>2916</v>
      </c>
    </row>
    <row r="398" spans="1:7" ht="20.100000000000001" customHeight="1" x14ac:dyDescent="0.35">
      <c r="A398" s="6">
        <v>43</v>
      </c>
      <c r="B398" s="186" t="s">
        <v>45</v>
      </c>
      <c r="C398" s="186"/>
      <c r="D398" s="187"/>
      <c r="E398" s="6">
        <v>100</v>
      </c>
      <c r="F398" s="6">
        <v>150</v>
      </c>
      <c r="G398" s="48">
        <f t="shared" si="9"/>
        <v>15000</v>
      </c>
    </row>
    <row r="399" spans="1:7" ht="20.100000000000001" customHeight="1" x14ac:dyDescent="0.35">
      <c r="A399" s="6">
        <v>44</v>
      </c>
      <c r="B399" s="186" t="s">
        <v>44</v>
      </c>
      <c r="C399" s="186"/>
      <c r="D399" s="187"/>
      <c r="E399" s="6">
        <v>6000</v>
      </c>
      <c r="F399" s="6">
        <v>30</v>
      </c>
      <c r="G399" s="48">
        <f t="shared" si="9"/>
        <v>180000</v>
      </c>
    </row>
    <row r="400" spans="1:7" ht="20.100000000000001" customHeight="1" x14ac:dyDescent="0.35">
      <c r="A400" s="6">
        <v>45</v>
      </c>
      <c r="B400" s="186" t="s">
        <v>85</v>
      </c>
      <c r="C400" s="186"/>
      <c r="D400" s="187"/>
      <c r="E400" s="6">
        <v>1500</v>
      </c>
      <c r="F400" s="6">
        <v>30</v>
      </c>
      <c r="G400" s="48">
        <f t="shared" si="9"/>
        <v>45000</v>
      </c>
    </row>
    <row r="401" spans="1:7" ht="20.100000000000001" customHeight="1" x14ac:dyDescent="0.35">
      <c r="A401" s="6">
        <v>46</v>
      </c>
      <c r="B401" s="186" t="s">
        <v>86</v>
      </c>
      <c r="C401" s="186"/>
      <c r="D401" s="187"/>
      <c r="E401" s="6">
        <v>1000</v>
      </c>
      <c r="F401" s="6">
        <v>40</v>
      </c>
      <c r="G401" s="48">
        <f t="shared" si="9"/>
        <v>40000</v>
      </c>
    </row>
    <row r="402" spans="1:7" ht="20.100000000000001" customHeight="1" x14ac:dyDescent="0.35">
      <c r="A402" s="6">
        <v>47</v>
      </c>
      <c r="B402" s="177" t="s">
        <v>87</v>
      </c>
      <c r="C402" s="177"/>
      <c r="D402" s="178"/>
      <c r="E402" s="6">
        <v>1200</v>
      </c>
      <c r="F402" s="6">
        <v>35</v>
      </c>
      <c r="G402" s="48">
        <f t="shared" si="9"/>
        <v>42000</v>
      </c>
    </row>
    <row r="403" spans="1:7" ht="20.100000000000001" customHeight="1" x14ac:dyDescent="0.35">
      <c r="A403" s="6">
        <v>48</v>
      </c>
      <c r="B403" s="177" t="s">
        <v>88</v>
      </c>
      <c r="C403" s="177"/>
      <c r="D403" s="178"/>
      <c r="E403" s="6">
        <v>500</v>
      </c>
      <c r="F403" s="6">
        <v>40</v>
      </c>
      <c r="G403" s="48">
        <f t="shared" si="9"/>
        <v>20000</v>
      </c>
    </row>
    <row r="404" spans="1:7" ht="20.100000000000001" customHeight="1" x14ac:dyDescent="0.35">
      <c r="A404" s="6"/>
      <c r="B404" s="191" t="s">
        <v>119</v>
      </c>
      <c r="C404" s="192"/>
      <c r="D404" s="193"/>
      <c r="E404" s="6"/>
      <c r="F404" s="6"/>
      <c r="G404" s="8">
        <f>SUM(G355:G403)</f>
        <v>3218000</v>
      </c>
    </row>
    <row r="405" spans="1:7" ht="17.25" customHeight="1" x14ac:dyDescent="0.35">
      <c r="A405" s="112"/>
      <c r="B405" s="112"/>
      <c r="C405" s="112"/>
      <c r="D405" s="112"/>
      <c r="E405" s="112"/>
      <c r="F405" s="112"/>
      <c r="G405" s="112"/>
    </row>
    <row r="406" spans="1:7" x14ac:dyDescent="0.35">
      <c r="A406" s="260" t="s">
        <v>252</v>
      </c>
      <c r="B406" s="260"/>
      <c r="C406" s="260"/>
      <c r="D406" s="260"/>
      <c r="E406" s="260"/>
      <c r="F406" s="260"/>
      <c r="G406" s="260"/>
    </row>
    <row r="407" spans="1:7" x14ac:dyDescent="0.35">
      <c r="A407" s="261" t="s">
        <v>49</v>
      </c>
      <c r="B407" s="261"/>
      <c r="C407" s="261"/>
      <c r="D407" s="261"/>
      <c r="E407" s="261"/>
      <c r="F407" s="261"/>
      <c r="G407" s="261"/>
    </row>
    <row r="408" spans="1:7" ht="42" x14ac:dyDescent="0.35">
      <c r="A408" s="6" t="s">
        <v>0</v>
      </c>
      <c r="B408" s="179" t="s">
        <v>5</v>
      </c>
      <c r="C408" s="180"/>
      <c r="D408" s="181"/>
      <c r="E408" s="6" t="s">
        <v>32</v>
      </c>
      <c r="F408" s="6" t="s">
        <v>137</v>
      </c>
      <c r="G408" s="6" t="s">
        <v>230</v>
      </c>
    </row>
    <row r="409" spans="1:7" ht="20.25" customHeight="1" x14ac:dyDescent="0.35">
      <c r="A409" s="90">
        <v>1</v>
      </c>
      <c r="B409" s="194">
        <v>2</v>
      </c>
      <c r="C409" s="195"/>
      <c r="D409" s="196"/>
      <c r="E409" s="90">
        <v>3</v>
      </c>
      <c r="F409" s="90">
        <v>4</v>
      </c>
      <c r="G409" s="90">
        <v>5</v>
      </c>
    </row>
    <row r="410" spans="1:7" x14ac:dyDescent="0.35">
      <c r="A410" s="90">
        <v>1</v>
      </c>
      <c r="B410" s="252" t="s">
        <v>210</v>
      </c>
      <c r="C410" s="253"/>
      <c r="D410" s="254"/>
      <c r="E410" s="90">
        <v>494</v>
      </c>
      <c r="F410" s="90">
        <v>20</v>
      </c>
      <c r="G410" s="64">
        <v>9884</v>
      </c>
    </row>
    <row r="411" spans="1:7" x14ac:dyDescent="0.35">
      <c r="A411" s="90">
        <v>2</v>
      </c>
      <c r="B411" s="252" t="s">
        <v>211</v>
      </c>
      <c r="C411" s="253"/>
      <c r="D411" s="254"/>
      <c r="E411" s="90">
        <v>1242</v>
      </c>
      <c r="F411" s="90">
        <v>18</v>
      </c>
      <c r="G411" s="64">
        <f t="shared" ref="G411:G415" si="10">E411*F411</f>
        <v>22356</v>
      </c>
    </row>
    <row r="412" spans="1:7" x14ac:dyDescent="0.35">
      <c r="A412" s="90">
        <v>3</v>
      </c>
      <c r="B412" s="252" t="s">
        <v>212</v>
      </c>
      <c r="C412" s="253"/>
      <c r="D412" s="254"/>
      <c r="E412" s="90">
        <v>500</v>
      </c>
      <c r="F412" s="90">
        <v>15</v>
      </c>
      <c r="G412" s="64">
        <f t="shared" si="10"/>
        <v>7500</v>
      </c>
    </row>
    <row r="413" spans="1:7" x14ac:dyDescent="0.35">
      <c r="A413" s="90">
        <v>4</v>
      </c>
      <c r="B413" s="252" t="s">
        <v>213</v>
      </c>
      <c r="C413" s="253"/>
      <c r="D413" s="254"/>
      <c r="E413" s="90">
        <v>4</v>
      </c>
      <c r="F413" s="90">
        <v>930</v>
      </c>
      <c r="G413" s="64">
        <f t="shared" si="10"/>
        <v>3720</v>
      </c>
    </row>
    <row r="414" spans="1:7" ht="26.25" customHeight="1" x14ac:dyDescent="0.35">
      <c r="A414" s="90">
        <v>5</v>
      </c>
      <c r="B414" s="252" t="s">
        <v>214</v>
      </c>
      <c r="C414" s="253"/>
      <c r="D414" s="254"/>
      <c r="E414" s="90">
        <v>180</v>
      </c>
      <c r="F414" s="90">
        <v>40</v>
      </c>
      <c r="G414" s="64">
        <f t="shared" si="10"/>
        <v>7200</v>
      </c>
    </row>
    <row r="415" spans="1:7" x14ac:dyDescent="0.35">
      <c r="A415" s="90">
        <v>6</v>
      </c>
      <c r="B415" s="252" t="s">
        <v>215</v>
      </c>
      <c r="C415" s="253"/>
      <c r="D415" s="254"/>
      <c r="E415" s="90">
        <v>480</v>
      </c>
      <c r="F415" s="90">
        <v>25</v>
      </c>
      <c r="G415" s="64">
        <f t="shared" si="10"/>
        <v>12000</v>
      </c>
    </row>
    <row r="416" spans="1:7" ht="22.5" customHeight="1" x14ac:dyDescent="0.35">
      <c r="A416" s="90">
        <v>7</v>
      </c>
      <c r="B416" s="252" t="s">
        <v>152</v>
      </c>
      <c r="C416" s="253"/>
      <c r="D416" s="254"/>
      <c r="E416" s="90">
        <v>150</v>
      </c>
      <c r="F416" s="90">
        <v>50</v>
      </c>
      <c r="G416" s="64">
        <f>E416*F416</f>
        <v>7500</v>
      </c>
    </row>
    <row r="417" spans="1:7" ht="21.75" customHeight="1" x14ac:dyDescent="0.35">
      <c r="A417" s="90">
        <v>8</v>
      </c>
      <c r="B417" s="252" t="s">
        <v>267</v>
      </c>
      <c r="C417" s="253"/>
      <c r="D417" s="254"/>
      <c r="E417" s="90">
        <v>40</v>
      </c>
      <c r="F417" s="90">
        <v>351</v>
      </c>
      <c r="G417" s="64">
        <f>E417*F417</f>
        <v>14040</v>
      </c>
    </row>
    <row r="418" spans="1:7" ht="26.25" customHeight="1" x14ac:dyDescent="0.35">
      <c r="A418" s="90">
        <v>9</v>
      </c>
      <c r="B418" s="252" t="s">
        <v>151</v>
      </c>
      <c r="C418" s="253"/>
      <c r="D418" s="254"/>
      <c r="E418" s="90">
        <v>58</v>
      </c>
      <c r="F418" s="90">
        <v>100</v>
      </c>
      <c r="G418" s="64">
        <v>5800</v>
      </c>
    </row>
    <row r="419" spans="1:7" ht="26.25" customHeight="1" x14ac:dyDescent="0.35">
      <c r="A419" s="90">
        <v>10</v>
      </c>
      <c r="B419" s="252" t="s">
        <v>276</v>
      </c>
      <c r="C419" s="253"/>
      <c r="D419" s="254"/>
      <c r="E419" s="90">
        <v>50</v>
      </c>
      <c r="F419" s="90">
        <v>200</v>
      </c>
      <c r="G419" s="64">
        <v>10000</v>
      </c>
    </row>
    <row r="420" spans="1:7" ht="26.25" customHeight="1" x14ac:dyDescent="0.35">
      <c r="A420" s="90"/>
      <c r="B420" s="191" t="s">
        <v>47</v>
      </c>
      <c r="C420" s="192"/>
      <c r="D420" s="193"/>
      <c r="E420" s="90"/>
      <c r="F420" s="90"/>
      <c r="G420" s="94">
        <f>SUM(G410:G419)</f>
        <v>100000</v>
      </c>
    </row>
    <row r="421" spans="1:7" ht="26.25" customHeight="1" x14ac:dyDescent="0.35">
      <c r="A421" s="95"/>
      <c r="B421" s="96"/>
      <c r="C421" s="96"/>
      <c r="D421" s="96"/>
      <c r="E421" s="292" t="s">
        <v>292</v>
      </c>
      <c r="F421" s="292"/>
      <c r="G421" s="173">
        <f>G348+G404+G420</f>
        <v>3416000</v>
      </c>
    </row>
    <row r="422" spans="1:7" ht="26.25" customHeight="1" x14ac:dyDescent="0.35">
      <c r="A422" s="95"/>
      <c r="B422" s="96"/>
      <c r="C422" s="96"/>
      <c r="D422" s="96"/>
      <c r="E422" s="95"/>
      <c r="F422" s="95"/>
      <c r="G422" s="109"/>
    </row>
    <row r="423" spans="1:7" ht="26.25" customHeight="1" x14ac:dyDescent="0.35">
      <c r="A423" s="95"/>
      <c r="B423" s="96"/>
      <c r="C423" s="96"/>
      <c r="D423" s="96"/>
      <c r="E423" s="95"/>
      <c r="F423" s="157" t="s">
        <v>280</v>
      </c>
      <c r="G423" s="172">
        <f>G71+G210+G337+G421</f>
        <v>27126462</v>
      </c>
    </row>
    <row r="424" spans="1:7" ht="26.25" customHeight="1" x14ac:dyDescent="0.35">
      <c r="A424" s="95"/>
      <c r="B424" s="96"/>
      <c r="C424" s="96"/>
      <c r="D424" s="96"/>
      <c r="E424" s="95"/>
      <c r="F424" s="95"/>
      <c r="G424" s="109"/>
    </row>
    <row r="425" spans="1:7" x14ac:dyDescent="0.35">
      <c r="A425" s="95"/>
      <c r="B425" s="260" t="s">
        <v>253</v>
      </c>
      <c r="C425" s="260"/>
      <c r="D425" s="260"/>
      <c r="E425" s="260"/>
      <c r="F425" s="260"/>
      <c r="G425" s="260"/>
    </row>
    <row r="426" spans="1:7" x14ac:dyDescent="0.35">
      <c r="A426" s="285"/>
      <c r="B426" s="285"/>
      <c r="C426" s="285"/>
      <c r="D426" s="285"/>
      <c r="E426" s="285"/>
      <c r="F426" s="285"/>
      <c r="G426" s="285"/>
    </row>
    <row r="427" spans="1:7" x14ac:dyDescent="0.35">
      <c r="B427" s="260"/>
      <c r="C427" s="260"/>
      <c r="D427" s="260"/>
      <c r="E427" s="260"/>
      <c r="F427" s="260"/>
      <c r="G427" s="260"/>
    </row>
  </sheetData>
  <mergeCells count="334">
    <mergeCell ref="E322:G322"/>
    <mergeCell ref="E329:G329"/>
    <mergeCell ref="E336:G336"/>
    <mergeCell ref="B115:E115"/>
    <mergeCell ref="B116:E116"/>
    <mergeCell ref="B117:E117"/>
    <mergeCell ref="B159:D159"/>
    <mergeCell ref="B118:E118"/>
    <mergeCell ref="B119:E119"/>
    <mergeCell ref="B120:E120"/>
    <mergeCell ref="B121:E121"/>
    <mergeCell ref="B122:E122"/>
    <mergeCell ref="B123:E123"/>
    <mergeCell ref="B124:E124"/>
    <mergeCell ref="A155:G155"/>
    <mergeCell ref="B157:D157"/>
    <mergeCell ref="A312:G312"/>
    <mergeCell ref="B306:D306"/>
    <mergeCell ref="B297:D297"/>
    <mergeCell ref="B299:D299"/>
    <mergeCell ref="E210:F210"/>
    <mergeCell ref="E337:F337"/>
    <mergeCell ref="B104:D104"/>
    <mergeCell ref="B105:D105"/>
    <mergeCell ref="B106:D106"/>
    <mergeCell ref="B107:D107"/>
    <mergeCell ref="B108:D108"/>
    <mergeCell ref="B109:D109"/>
    <mergeCell ref="A111:G111"/>
    <mergeCell ref="B113:E113"/>
    <mergeCell ref="A162:G162"/>
    <mergeCell ref="B165:D165"/>
    <mergeCell ref="A161:G161"/>
    <mergeCell ref="B184:D184"/>
    <mergeCell ref="B179:D179"/>
    <mergeCell ref="A126:G126"/>
    <mergeCell ref="B132:D132"/>
    <mergeCell ref="B135:D135"/>
    <mergeCell ref="B136:D136"/>
    <mergeCell ref="B137:D137"/>
    <mergeCell ref="B158:D158"/>
    <mergeCell ref="E223:G223"/>
    <mergeCell ref="E231:G231"/>
    <mergeCell ref="E293:G293"/>
    <mergeCell ref="E421:F421"/>
    <mergeCell ref="B205:C205"/>
    <mergeCell ref="D205:E205"/>
    <mergeCell ref="B206:C206"/>
    <mergeCell ref="D206:E206"/>
    <mergeCell ref="B207:C207"/>
    <mergeCell ref="D207:E207"/>
    <mergeCell ref="B208:C208"/>
    <mergeCell ref="D208:E208"/>
    <mergeCell ref="B268:D268"/>
    <mergeCell ref="B287:D287"/>
    <mergeCell ref="B396:D396"/>
    <mergeCell ref="B419:D419"/>
    <mergeCell ref="B403:D403"/>
    <mergeCell ref="B272:D272"/>
    <mergeCell ref="B258:D258"/>
    <mergeCell ref="B308:D308"/>
    <mergeCell ref="B332:D332"/>
    <mergeCell ref="B333:D333"/>
    <mergeCell ref="B334:D334"/>
    <mergeCell ref="B357:D357"/>
    <mergeCell ref="B345:D345"/>
    <mergeCell ref="B373:D373"/>
    <mergeCell ref="B367:D367"/>
    <mergeCell ref="B99:D99"/>
    <mergeCell ref="B100:D100"/>
    <mergeCell ref="B103:D103"/>
    <mergeCell ref="A96:G96"/>
    <mergeCell ref="B98:D98"/>
    <mergeCell ref="B102:D102"/>
    <mergeCell ref="B94:C94"/>
    <mergeCell ref="B57:D57"/>
    <mergeCell ref="B65:D65"/>
    <mergeCell ref="B66:D66"/>
    <mergeCell ref="B93:C93"/>
    <mergeCell ref="B69:D69"/>
    <mergeCell ref="B58:D58"/>
    <mergeCell ref="B61:D61"/>
    <mergeCell ref="B67:D67"/>
    <mergeCell ref="A89:G89"/>
    <mergeCell ref="B60:D60"/>
    <mergeCell ref="A81:G81"/>
    <mergeCell ref="B91:C91"/>
    <mergeCell ref="B59:D59"/>
    <mergeCell ref="C71:D71"/>
    <mergeCell ref="B86:C86"/>
    <mergeCell ref="A88:G88"/>
    <mergeCell ref="B90:C90"/>
    <mergeCell ref="B425:G425"/>
    <mergeCell ref="A426:G426"/>
    <mergeCell ref="B427:G427"/>
    <mergeCell ref="B75:C75"/>
    <mergeCell ref="B76:C76"/>
    <mergeCell ref="B77:C77"/>
    <mergeCell ref="B78:C78"/>
    <mergeCell ref="A215:G215"/>
    <mergeCell ref="B164:D164"/>
    <mergeCell ref="B290:D290"/>
    <mergeCell ref="A232:G232"/>
    <mergeCell ref="B273:D273"/>
    <mergeCell ref="B274:D274"/>
    <mergeCell ref="B275:D275"/>
    <mergeCell ref="B276:D276"/>
    <mergeCell ref="B277:D277"/>
    <mergeCell ref="B278:D278"/>
    <mergeCell ref="B279:D279"/>
    <mergeCell ref="B280:D280"/>
    <mergeCell ref="B281:D281"/>
    <mergeCell ref="B267:D267"/>
    <mergeCell ref="B285:D285"/>
    <mergeCell ref="A213:G213"/>
    <mergeCell ref="B270:D270"/>
    <mergeCell ref="B353:D353"/>
    <mergeCell ref="A352:G352"/>
    <mergeCell ref="B348:D348"/>
    <mergeCell ref="B362:D362"/>
    <mergeCell ref="B379:D379"/>
    <mergeCell ref="B378:D378"/>
    <mergeCell ref="B342:D342"/>
    <mergeCell ref="B375:D375"/>
    <mergeCell ref="B376:D376"/>
    <mergeCell ref="B355:D355"/>
    <mergeCell ref="B346:D346"/>
    <mergeCell ref="B377:D377"/>
    <mergeCell ref="B344:D344"/>
    <mergeCell ref="B343:D343"/>
    <mergeCell ref="B301:D301"/>
    <mergeCell ref="A341:G341"/>
    <mergeCell ref="A331:G331"/>
    <mergeCell ref="A323:G323"/>
    <mergeCell ref="B315:D315"/>
    <mergeCell ref="A324:G324"/>
    <mergeCell ref="B316:D316"/>
    <mergeCell ref="B318:D318"/>
    <mergeCell ref="B320:D320"/>
    <mergeCell ref="B325:D325"/>
    <mergeCell ref="B326:D326"/>
    <mergeCell ref="B327:D327"/>
    <mergeCell ref="A330:G330"/>
    <mergeCell ref="B304:D304"/>
    <mergeCell ref="B305:D305"/>
    <mergeCell ref="B309:D309"/>
    <mergeCell ref="B303:D303"/>
    <mergeCell ref="B302:D302"/>
    <mergeCell ref="A313:G313"/>
    <mergeCell ref="B317:D317"/>
    <mergeCell ref="B314:D314"/>
    <mergeCell ref="B319:D319"/>
    <mergeCell ref="A340:G340"/>
    <mergeCell ref="E311:G311"/>
    <mergeCell ref="B244:D244"/>
    <mergeCell ref="B245:D245"/>
    <mergeCell ref="B246:D246"/>
    <mergeCell ref="B247:D247"/>
    <mergeCell ref="B249:D249"/>
    <mergeCell ref="B415:D415"/>
    <mergeCell ref="B416:D416"/>
    <mergeCell ref="B417:D417"/>
    <mergeCell ref="B402:D402"/>
    <mergeCell ref="B365:D365"/>
    <mergeCell ref="B371:D371"/>
    <mergeCell ref="B360:D360"/>
    <mergeCell ref="B374:D374"/>
    <mergeCell ref="B366:D366"/>
    <mergeCell ref="B372:D372"/>
    <mergeCell ref="B368:D368"/>
    <mergeCell ref="B282:D282"/>
    <mergeCell ref="B283:D283"/>
    <mergeCell ref="B298:D298"/>
    <mergeCell ref="B391:D391"/>
    <mergeCell ref="B385:D385"/>
    <mergeCell ref="B384:D384"/>
    <mergeCell ref="B288:D288"/>
    <mergeCell ref="B300:D300"/>
    <mergeCell ref="A406:G406"/>
    <mergeCell ref="A407:G407"/>
    <mergeCell ref="B369:D369"/>
    <mergeCell ref="B361:D361"/>
    <mergeCell ref="B370:D370"/>
    <mergeCell ref="B358:D358"/>
    <mergeCell ref="B354:D354"/>
    <mergeCell ref="B364:D364"/>
    <mergeCell ref="B363:D363"/>
    <mergeCell ref="B404:D404"/>
    <mergeCell ref="B387:D387"/>
    <mergeCell ref="B359:D359"/>
    <mergeCell ref="B356:D356"/>
    <mergeCell ref="B381:D381"/>
    <mergeCell ref="B382:D382"/>
    <mergeCell ref="B408:D408"/>
    <mergeCell ref="B409:D409"/>
    <mergeCell ref="B410:D410"/>
    <mergeCell ref="B411:D411"/>
    <mergeCell ref="B420:D420"/>
    <mergeCell ref="B380:D380"/>
    <mergeCell ref="B412:D412"/>
    <mergeCell ref="B413:D413"/>
    <mergeCell ref="B414:D414"/>
    <mergeCell ref="B398:D398"/>
    <mergeCell ref="B394:D394"/>
    <mergeCell ref="B401:D401"/>
    <mergeCell ref="B383:D383"/>
    <mergeCell ref="B399:D399"/>
    <mergeCell ref="B386:D386"/>
    <mergeCell ref="B400:D400"/>
    <mergeCell ref="B393:D393"/>
    <mergeCell ref="B397:D397"/>
    <mergeCell ref="B388:D388"/>
    <mergeCell ref="B395:D395"/>
    <mergeCell ref="B392:D392"/>
    <mergeCell ref="B389:D389"/>
    <mergeCell ref="B418:D418"/>
    <mergeCell ref="B390:D390"/>
    <mergeCell ref="B56:D56"/>
    <mergeCell ref="B47:C47"/>
    <mergeCell ref="A2:H2"/>
    <mergeCell ref="A4:I4"/>
    <mergeCell ref="A6:I6"/>
    <mergeCell ref="A8:I8"/>
    <mergeCell ref="A10:A12"/>
    <mergeCell ref="B10:B12"/>
    <mergeCell ref="C10:D12"/>
    <mergeCell ref="E10:E12"/>
    <mergeCell ref="G10:G12"/>
    <mergeCell ref="A3:G3"/>
    <mergeCell ref="B34:D34"/>
    <mergeCell ref="B37:D37"/>
    <mergeCell ref="F10:F12"/>
    <mergeCell ref="A17:G17"/>
    <mergeCell ref="B19:D19"/>
    <mergeCell ref="B20:D20"/>
    <mergeCell ref="A49:G49"/>
    <mergeCell ref="B51:D51"/>
    <mergeCell ref="B52:D52"/>
    <mergeCell ref="J10:S10"/>
    <mergeCell ref="A27:I27"/>
    <mergeCell ref="C15:D15"/>
    <mergeCell ref="C14:D14"/>
    <mergeCell ref="A15:B15"/>
    <mergeCell ref="B92:C92"/>
    <mergeCell ref="A23:G23"/>
    <mergeCell ref="A24:H24"/>
    <mergeCell ref="C13:D13"/>
    <mergeCell ref="B38:D38"/>
    <mergeCell ref="B39:D39"/>
    <mergeCell ref="B29:D29"/>
    <mergeCell ref="A22:G22"/>
    <mergeCell ref="E32:E33"/>
    <mergeCell ref="A32:A33"/>
    <mergeCell ref="A25:H25"/>
    <mergeCell ref="A35:A36"/>
    <mergeCell ref="B30:D30"/>
    <mergeCell ref="B31:D31"/>
    <mergeCell ref="B32:D32"/>
    <mergeCell ref="B33:D33"/>
    <mergeCell ref="B35:D35"/>
    <mergeCell ref="B36:D36"/>
    <mergeCell ref="A42:I42"/>
    <mergeCell ref="B176:D176"/>
    <mergeCell ref="B193:D193"/>
    <mergeCell ref="B226:D226"/>
    <mergeCell ref="B227:D227"/>
    <mergeCell ref="B286:D286"/>
    <mergeCell ref="A214:G214"/>
    <mergeCell ref="B186:D186"/>
    <mergeCell ref="B250:D250"/>
    <mergeCell ref="B228:D228"/>
    <mergeCell ref="A224:G224"/>
    <mergeCell ref="A225:G225"/>
    <mergeCell ref="B229:D229"/>
    <mergeCell ref="B284:D284"/>
    <mergeCell ref="A204:G204"/>
    <mergeCell ref="B183:D183"/>
    <mergeCell ref="A195:G195"/>
    <mergeCell ref="A196:G196"/>
    <mergeCell ref="B197:C197"/>
    <mergeCell ref="B198:C198"/>
    <mergeCell ref="B199:C199"/>
    <mergeCell ref="B200:C200"/>
    <mergeCell ref="B201:C201"/>
    <mergeCell ref="A203:G203"/>
    <mergeCell ref="B271:D271"/>
    <mergeCell ref="B166:D166"/>
    <mergeCell ref="B168:D168"/>
    <mergeCell ref="B169:D169"/>
    <mergeCell ref="B242:D242"/>
    <mergeCell ref="B266:D266"/>
    <mergeCell ref="B190:D190"/>
    <mergeCell ref="B191:D191"/>
    <mergeCell ref="B192:D192"/>
    <mergeCell ref="B252:D252"/>
    <mergeCell ref="B253:D253"/>
    <mergeCell ref="B254:D254"/>
    <mergeCell ref="B255:D255"/>
    <mergeCell ref="B187:D187"/>
    <mergeCell ref="B216:D216"/>
    <mergeCell ref="B217:D217"/>
    <mergeCell ref="B218:D218"/>
    <mergeCell ref="B221:D221"/>
    <mergeCell ref="B241:D241"/>
    <mergeCell ref="B219:D219"/>
    <mergeCell ref="B220:D220"/>
    <mergeCell ref="B262:D262"/>
    <mergeCell ref="B170:D170"/>
    <mergeCell ref="B175:D175"/>
    <mergeCell ref="B188:D188"/>
    <mergeCell ref="B181:D181"/>
    <mergeCell ref="B182:D182"/>
    <mergeCell ref="B289:D289"/>
    <mergeCell ref="B296:D296"/>
    <mergeCell ref="B177:D177"/>
    <mergeCell ref="A233:G233"/>
    <mergeCell ref="B259:D259"/>
    <mergeCell ref="B260:D260"/>
    <mergeCell ref="B261:D261"/>
    <mergeCell ref="B251:D251"/>
    <mergeCell ref="B256:D256"/>
    <mergeCell ref="B257:D257"/>
    <mergeCell ref="B263:D263"/>
    <mergeCell ref="B264:D264"/>
    <mergeCell ref="B185:D185"/>
    <mergeCell ref="B265:D265"/>
    <mergeCell ref="B269:D269"/>
    <mergeCell ref="D294:G294"/>
    <mergeCell ref="B189:D189"/>
    <mergeCell ref="B178:D178"/>
    <mergeCell ref="B180:D180"/>
    <mergeCell ref="A295:G295"/>
    <mergeCell ref="B291:D291"/>
    <mergeCell ref="B243:D243"/>
  </mergeCells>
  <pageMargins left="1.1811023622047245" right="0.39370078740157483" top="0.39370078740157483" bottom="0.35433070866141736" header="0.31496062992125984" footer="0.31496062992125984"/>
  <pageSetup paperSize="9" scale="44" fitToHeight="0" orientation="portrait" r:id="rId1"/>
  <rowBreaks count="5" manualBreakCount="5">
    <brk id="62" max="11" man="1"/>
    <brk id="138" max="11" man="1"/>
    <brk id="212" max="11" man="1"/>
    <brk id="301" max="11" man="1"/>
    <brk id="381" max="11" man="1"/>
  </rowBreaks>
  <colBreaks count="1" manualBreakCount="1">
    <brk id="7" max="4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2024</vt:lpstr>
      <vt:lpstr>'2024'!Область_печати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экономист УО</dc:creator>
  <cp:lastModifiedBy>master</cp:lastModifiedBy>
  <cp:lastPrinted>2024-01-22T06:55:47Z</cp:lastPrinted>
  <dcterms:created xsi:type="dcterms:W3CDTF">2017-01-04T07:12:26Z</dcterms:created>
  <dcterms:modified xsi:type="dcterms:W3CDTF">2024-02-07T11:17:08Z</dcterms:modified>
</cp:coreProperties>
</file>