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225" windowHeight="11400" activeTab="1"/>
  </bookViews>
  <sheets>
    <sheet name="Детсады" sheetId="1" r:id="rId1"/>
    <sheet name="Школы " sheetId="2" r:id="rId2"/>
    <sheet name="ДДТ" sheetId="3" r:id="rId3"/>
    <sheet name="ДШИ" sheetId="4" r:id="rId4"/>
    <sheet name="ФСК" sheetId="5" r:id="rId5"/>
  </sheets>
  <definedNames>
    <definedName name="_xlnm.Print_Titles" localSheetId="0">'Детсады'!$A:$B,'Детсады'!$2:$7</definedName>
    <definedName name="_xlnm.Print_Titles" localSheetId="1">'Школы '!$A:$B,'Школы '!$2:$2</definedName>
    <definedName name="_xlnm.Print_Area" localSheetId="0">'Детсады'!$A$1:$BE$14</definedName>
    <definedName name="_xlnm.Print_Area" localSheetId="4">'ФСК'!$A$1:$BL$17</definedName>
    <definedName name="_xlnm.Print_Area" localSheetId="1">'Школы '!$A$1:$DU$22</definedName>
  </definedNames>
  <calcPr fullCalcOnLoad="1"/>
</workbook>
</file>

<file path=xl/sharedStrings.xml><?xml version="1.0" encoding="utf-8"?>
<sst xmlns="http://schemas.openxmlformats.org/spreadsheetml/2006/main" count="893" uniqueCount="99">
  <si>
    <t>Наименование учреждений</t>
  </si>
  <si>
    <t>МБОУ "Кукшумская ООШ"</t>
  </si>
  <si>
    <t>МБОУ "Персирланская ООШ"</t>
  </si>
  <si>
    <t>МБОУ "Балдаевская СОШ"</t>
  </si>
  <si>
    <t>МБОУ "В.Ачакская СОШ"</t>
  </si>
  <si>
    <t>МБОУ "Николаевская ООШ"</t>
  </si>
  <si>
    <t>МБОУ "Селоядринская СОШ"</t>
  </si>
  <si>
    <t>МБОУ "Советская СОШ"</t>
  </si>
  <si>
    <t>МБОУ "Ювановская СОШ"</t>
  </si>
  <si>
    <t>МБОУ "СОШ №2" г.Ядрин</t>
  </si>
  <si>
    <t>МБОУ "Гимназия №1"</t>
  </si>
  <si>
    <t>МБДОУ "Золотой ключик"</t>
  </si>
  <si>
    <t>МБДОУ "Сказка"</t>
  </si>
  <si>
    <t>МБДОУ "Родничок"</t>
  </si>
  <si>
    <t>МБОУ "Б.Чурашевская СОШ"</t>
  </si>
  <si>
    <t>МБДОУ "Пукане"</t>
  </si>
  <si>
    <t>Укомплектованность кадрами</t>
  </si>
  <si>
    <t>отклонение, превышающее допустимое</t>
  </si>
  <si>
    <t>% выполнения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</si>
  <si>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</si>
  <si>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</si>
  <si>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</si>
  <si>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Обучающиеся от 1 года до 3 лет</t>
  </si>
  <si>
    <t>Обучающиеся от 3 лет до 8 лет</t>
  </si>
  <si>
    <t>Число обучающихся</t>
  </si>
  <si>
    <t>Показатели, характеризующие объем муниципальной услуги</t>
  </si>
  <si>
    <t>Показатели, характеризующие  качество  муниципальной  услуги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</si>
  <si>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</si>
  <si>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</si>
  <si>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</si>
  <si>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</si>
  <si>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Наименование показателей</t>
  </si>
  <si>
    <t>Показатели, характеризующие качество муниципальной услуги</t>
  </si>
  <si>
    <t>Процент потребителей, удовлетворенных качеством и доступностью оказанной услуги</t>
  </si>
  <si>
    <t>Всего обучающихся</t>
  </si>
  <si>
    <t>Итого обучающихся-школьников</t>
  </si>
  <si>
    <t>Всего дошкольников и школьников</t>
  </si>
  <si>
    <t xml:space="preserve">Итгого обучающихся-дошкольников </t>
  </si>
  <si>
    <t>Музыкальное искусство</t>
  </si>
  <si>
    <t>Народные инструменты</t>
  </si>
  <si>
    <t>Хоровое пение</t>
  </si>
  <si>
    <t>Изобразительное искусство</t>
  </si>
  <si>
    <t>Живопись</t>
  </si>
  <si>
    <t>1.</t>
  </si>
  <si>
    <t>2.</t>
  </si>
  <si>
    <t>3.</t>
  </si>
  <si>
    <t>Хореографическое искусство</t>
  </si>
  <si>
    <t>Доля детей, ставших победителями конкурсов, фестивалей и др.творческих мероприятий (%)</t>
  </si>
  <si>
    <t>Доля родителей (законных представителей), удовлетворенных условиями и качеством предоставляемой образовательной услуги (%)</t>
  </si>
  <si>
    <t>Хореографическое творчество</t>
  </si>
  <si>
    <t>Реализация дополнительных общеразвивающих программ в области искусств</t>
  </si>
  <si>
    <t>Реализация дополнительных предпрофессиональных программ в области искусств</t>
  </si>
  <si>
    <t>4.</t>
  </si>
  <si>
    <t>Дополнительные общеразвивающие программы в области искусств</t>
  </si>
  <si>
    <t>х</t>
  </si>
  <si>
    <t>Укомплектованность кадрами (%)</t>
  </si>
  <si>
    <t>Дополнительные общеразвивающие программы в области спорта</t>
  </si>
  <si>
    <t>Реализация дополнительных предпрофессиональных программ в области спорта</t>
  </si>
  <si>
    <t>Реализация дополнительных общеразвивающих программ в области спорта</t>
  </si>
  <si>
    <t>Органзация и проведение официальных спортивных мероприятий</t>
  </si>
  <si>
    <t>муниципальные</t>
  </si>
  <si>
    <t>региональные</t>
  </si>
  <si>
    <t>Организация и проведение официальных спортивных мероприятий</t>
  </si>
  <si>
    <t>Удовлетворенность участников качеством проведения мероприятий (отсутствие обоснованных жалоб) %</t>
  </si>
  <si>
    <t>Доля победителей и призеров муниципальных, региональных, федеральных и международных мероприятий от общего числа обуч-ся (%)</t>
  </si>
  <si>
    <t>Из общего количества обуч-ся дети с ОВЗ</t>
  </si>
  <si>
    <t>Из общего количества обуч-ся дети с ОВЗ, обуч.на дому</t>
  </si>
  <si>
    <t>Показатели, характеризующие качество работы</t>
  </si>
  <si>
    <t>Показатели, характеризующие объем работы</t>
  </si>
  <si>
    <t xml:space="preserve"> от 3 лет до 8 лет</t>
  </si>
  <si>
    <t>ОВЗ и инвалиды от 3 лет до 8 лет</t>
  </si>
  <si>
    <t>Количество человеко-часов (чел.-час)</t>
  </si>
  <si>
    <t>Процент потребителей, удовлетворенных качеством и доступностью оказанной образовательной организацией услугой (%)</t>
  </si>
  <si>
    <t>Выполнение спортивных нормативов и получение спортивных разрядов (% от общего количества обучающихся)</t>
  </si>
  <si>
    <t>Количество проведенных мероприятий (штук)</t>
  </si>
  <si>
    <t>Утверждено в муниципальном задании на год</t>
  </si>
  <si>
    <t>Количество педработников, прошедших аттестацию не менее 1 раза в 5 лет</t>
  </si>
  <si>
    <t>Количество педагогических работников, прошедших аттестацию (повышение квалификации) не менее 1 раза в 5 лет</t>
  </si>
  <si>
    <t>Количество педагогических работников, прошедших аттестацию (повышение квалификации) не менее 1 раза в 5 лет (%)</t>
  </si>
  <si>
    <t>МАОУ "СОШ №3" г.Ядрин</t>
  </si>
  <si>
    <t>МАОУ "НОШ" г. Ядрин</t>
  </si>
  <si>
    <t>МАДОУ "Аленушка"</t>
  </si>
  <si>
    <t>МАДОУ "Росинка"</t>
  </si>
  <si>
    <t>По району</t>
  </si>
  <si>
    <t>Реализация дополнительных общеразвивающих программ</t>
  </si>
  <si>
    <t>Дополнительные общеразвивающие программы по направленностям</t>
  </si>
  <si>
    <t>Итого</t>
  </si>
  <si>
    <t>Дополнительные предпрофессиональные программы по видам в области спорта</t>
  </si>
  <si>
    <t>сложно-координационные</t>
  </si>
  <si>
    <t>спортивные единоборства</t>
  </si>
  <si>
    <t>циклические, скоростно-силовые и многоборье</t>
  </si>
  <si>
    <t>игровые</t>
  </si>
  <si>
    <t>Туристко-краеведческая</t>
  </si>
  <si>
    <t>Анализ выполнения муниципального задания дошкольными образовательными организациями за 1 квартал 2023 года</t>
  </si>
  <si>
    <t>Анализ выполнения муниципального задания общеобразовательными организациями за 1 квартал 2023 года</t>
  </si>
  <si>
    <t>Анализ выполнения муниципального задания организациями дополнительного образования детей за 1 квартал 2023 года (ДДТ)</t>
  </si>
  <si>
    <t>Анализ выполнения муниципального задания организациями дополнительного образования детей за 1 квартал 2023 года (ДШИ)</t>
  </si>
  <si>
    <t>Анализ выполнения муниципального задания организациями дополнительного образования детей за  1 квартал 2023 года (ФСК)</t>
  </si>
  <si>
    <t>Расчетное количество  на 1 кв. 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</si>
</sst>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justify" textRotation="90"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justify" vertical="center" textRotation="90"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textRotation="90"/>
    </xf>
    <xf numFmtId="0" fontId="1" fillId="0" borderId="10" xfId="0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justify" textRotation="90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1" fontId="1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 wrapText="1"/>
    </xf>
    <xf numFmtId="0" fontId="0" fillId="35" borderId="10" xfId="0" applyFont="1" applyFill="1" applyBorder="1" applyAlignment="1">
      <alignment/>
    </xf>
    <xf numFmtId="172" fontId="4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17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4" xfId="0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"/>
  <sheetViews>
    <sheetView zoomScalePageLayoutView="0" workbookViewId="0" topLeftCell="A1">
      <pane xSplit="2" ySplit="7" topLeftCell="A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15" sqref="V15"/>
    </sheetView>
  </sheetViews>
  <sheetFormatPr defaultColWidth="9.00390625" defaultRowHeight="12.75"/>
  <cols>
    <col min="1" max="1" width="3.25390625" style="0" customWidth="1"/>
    <col min="2" max="2" width="24.375" style="0" customWidth="1"/>
    <col min="3" max="3" width="8.375" style="0" customWidth="1"/>
    <col min="4" max="4" width="7.125" style="0" customWidth="1"/>
    <col min="5" max="5" width="5.25390625" style="0" customWidth="1"/>
    <col min="6" max="6" width="8.00390625" style="0" customWidth="1"/>
    <col min="7" max="7" width="8.125" style="0" customWidth="1"/>
    <col min="8" max="8" width="8.375" style="0" customWidth="1"/>
    <col min="9" max="9" width="6.25390625" style="0" customWidth="1"/>
    <col min="10" max="10" width="5.25390625" style="0" customWidth="1"/>
    <col min="13" max="13" width="7.625" style="0" customWidth="1"/>
    <col min="14" max="14" width="6.25390625" style="0" customWidth="1"/>
    <col min="15" max="15" width="5.25390625" style="0" customWidth="1"/>
    <col min="16" max="16" width="8.875" style="0" customWidth="1"/>
    <col min="18" max="18" width="7.25390625" style="0" customWidth="1"/>
    <col min="19" max="19" width="6.375" style="0" customWidth="1"/>
    <col min="20" max="20" width="5.375" style="0" customWidth="1"/>
    <col min="21" max="21" width="8.125" style="0" customWidth="1"/>
    <col min="22" max="23" width="8.25390625" style="0" customWidth="1"/>
    <col min="24" max="24" width="6.75390625" style="0" customWidth="1"/>
    <col min="25" max="25" width="5.375" style="0" customWidth="1"/>
    <col min="26" max="26" width="8.125" style="0" customWidth="1"/>
    <col min="27" max="28" width="8.00390625" style="0" customWidth="1"/>
    <col min="29" max="29" width="7.00390625" style="0" customWidth="1"/>
    <col min="30" max="30" width="5.625" style="0" customWidth="1"/>
    <col min="31" max="31" width="8.375" style="0" customWidth="1"/>
    <col min="34" max="34" width="5.25390625" style="0" customWidth="1"/>
    <col min="35" max="35" width="6.875" style="0" customWidth="1"/>
    <col min="39" max="39" width="6.75390625" style="0" customWidth="1"/>
    <col min="40" max="40" width="7.625" style="0" customWidth="1"/>
    <col min="44" max="44" width="6.625" style="0" customWidth="1"/>
    <col min="45" max="45" width="7.125" style="0" customWidth="1"/>
    <col min="48" max="48" width="7.75390625" style="0" customWidth="1"/>
    <col min="49" max="49" width="7.00390625" style="0" customWidth="1"/>
    <col min="50" max="50" width="6.375" style="0" customWidth="1"/>
  </cols>
  <sheetData>
    <row r="2" ht="12.75">
      <c r="B2" s="8" t="s">
        <v>93</v>
      </c>
    </row>
    <row r="4" spans="1:52" ht="12.75">
      <c r="A4" s="79"/>
      <c r="B4" s="85" t="s">
        <v>0</v>
      </c>
      <c r="C4" s="79" t="s">
        <v>26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80" t="s">
        <v>25</v>
      </c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79" t="s">
        <v>34</v>
      </c>
      <c r="AW4" s="79"/>
      <c r="AX4" s="79"/>
      <c r="AY4" s="79"/>
      <c r="AZ4" s="79"/>
    </row>
    <row r="5" spans="1:52" ht="14.25" customHeight="1">
      <c r="A5" s="79"/>
      <c r="B5" s="85"/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 t="s">
        <v>76</v>
      </c>
      <c r="N5" s="79"/>
      <c r="O5" s="79"/>
      <c r="P5" s="79"/>
      <c r="Q5" s="79"/>
      <c r="R5" s="79"/>
      <c r="S5" s="79"/>
      <c r="T5" s="79"/>
      <c r="U5" s="79"/>
      <c r="V5" s="79"/>
      <c r="W5" s="79" t="s">
        <v>33</v>
      </c>
      <c r="X5" s="79"/>
      <c r="Y5" s="79"/>
      <c r="Z5" s="79"/>
      <c r="AA5" s="79"/>
      <c r="AB5" s="79"/>
      <c r="AC5" s="79"/>
      <c r="AD5" s="79"/>
      <c r="AE5" s="79"/>
      <c r="AF5" s="79"/>
      <c r="AG5" s="79" t="s">
        <v>24</v>
      </c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</row>
    <row r="6" spans="1:52" ht="18.75" customHeight="1">
      <c r="A6" s="79"/>
      <c r="B6" s="85"/>
      <c r="C6" s="79" t="s">
        <v>22</v>
      </c>
      <c r="D6" s="79"/>
      <c r="E6" s="79"/>
      <c r="F6" s="79"/>
      <c r="G6" s="79"/>
      <c r="H6" s="79" t="s">
        <v>23</v>
      </c>
      <c r="I6" s="79"/>
      <c r="J6" s="79"/>
      <c r="K6" s="79"/>
      <c r="L6" s="79"/>
      <c r="M6" s="86" t="s">
        <v>22</v>
      </c>
      <c r="N6" s="86"/>
      <c r="O6" s="86"/>
      <c r="P6" s="86"/>
      <c r="Q6" s="86"/>
      <c r="R6" s="86" t="s">
        <v>23</v>
      </c>
      <c r="S6" s="86"/>
      <c r="T6" s="86"/>
      <c r="U6" s="86"/>
      <c r="V6" s="86"/>
      <c r="W6" s="79" t="s">
        <v>22</v>
      </c>
      <c r="X6" s="79"/>
      <c r="Y6" s="79"/>
      <c r="Z6" s="79"/>
      <c r="AA6" s="79"/>
      <c r="AB6" s="79" t="s">
        <v>23</v>
      </c>
      <c r="AC6" s="79"/>
      <c r="AD6" s="79"/>
      <c r="AE6" s="79"/>
      <c r="AF6" s="79"/>
      <c r="AG6" s="79" t="s">
        <v>22</v>
      </c>
      <c r="AH6" s="79"/>
      <c r="AI6" s="79"/>
      <c r="AJ6" s="79"/>
      <c r="AK6" s="79"/>
      <c r="AL6" s="79" t="s">
        <v>69</v>
      </c>
      <c r="AM6" s="79"/>
      <c r="AN6" s="79"/>
      <c r="AO6" s="79"/>
      <c r="AP6" s="79"/>
      <c r="AQ6" s="82" t="s">
        <v>70</v>
      </c>
      <c r="AR6" s="83"/>
      <c r="AS6" s="83"/>
      <c r="AT6" s="83"/>
      <c r="AU6" s="84"/>
      <c r="AV6" s="79"/>
      <c r="AW6" s="79"/>
      <c r="AX6" s="79"/>
      <c r="AY6" s="79"/>
      <c r="AZ6" s="79"/>
    </row>
    <row r="7" spans="1:52" ht="75.75" customHeight="1">
      <c r="A7" s="79"/>
      <c r="B7" s="85"/>
      <c r="C7" s="19" t="s">
        <v>19</v>
      </c>
      <c r="D7" s="6" t="s">
        <v>20</v>
      </c>
      <c r="E7" s="6" t="s">
        <v>18</v>
      </c>
      <c r="F7" s="6" t="s">
        <v>21</v>
      </c>
      <c r="G7" s="7" t="s">
        <v>17</v>
      </c>
      <c r="H7" s="19" t="s">
        <v>19</v>
      </c>
      <c r="I7" s="6" t="s">
        <v>20</v>
      </c>
      <c r="J7" s="6" t="s">
        <v>18</v>
      </c>
      <c r="K7" s="6" t="s">
        <v>21</v>
      </c>
      <c r="L7" s="7" t="s">
        <v>17</v>
      </c>
      <c r="M7" s="19" t="s">
        <v>19</v>
      </c>
      <c r="N7" s="6" t="s">
        <v>20</v>
      </c>
      <c r="O7" s="6" t="s">
        <v>18</v>
      </c>
      <c r="P7" s="6" t="s">
        <v>21</v>
      </c>
      <c r="Q7" s="7" t="s">
        <v>17</v>
      </c>
      <c r="R7" s="19" t="s">
        <v>19</v>
      </c>
      <c r="S7" s="6" t="s">
        <v>20</v>
      </c>
      <c r="T7" s="6" t="s">
        <v>18</v>
      </c>
      <c r="U7" s="6" t="s">
        <v>21</v>
      </c>
      <c r="V7" s="7" t="s">
        <v>17</v>
      </c>
      <c r="W7" s="19" t="s">
        <v>19</v>
      </c>
      <c r="X7" s="6" t="s">
        <v>20</v>
      </c>
      <c r="Y7" s="6" t="s">
        <v>18</v>
      </c>
      <c r="Z7" s="6" t="s">
        <v>21</v>
      </c>
      <c r="AA7" s="7" t="s">
        <v>17</v>
      </c>
      <c r="AB7" s="19" t="s">
        <v>19</v>
      </c>
      <c r="AC7" s="6" t="s">
        <v>20</v>
      </c>
      <c r="AD7" s="6" t="s">
        <v>18</v>
      </c>
      <c r="AE7" s="6" t="s">
        <v>21</v>
      </c>
      <c r="AF7" s="7" t="s">
        <v>17</v>
      </c>
      <c r="AG7" s="19" t="s">
        <v>19</v>
      </c>
      <c r="AH7" s="6" t="s">
        <v>20</v>
      </c>
      <c r="AI7" s="61" t="s">
        <v>18</v>
      </c>
      <c r="AJ7" s="6" t="s">
        <v>21</v>
      </c>
      <c r="AK7" s="6" t="s">
        <v>21</v>
      </c>
      <c r="AL7" s="19" t="s">
        <v>19</v>
      </c>
      <c r="AM7" s="6" t="s">
        <v>20</v>
      </c>
      <c r="AN7" s="61" t="s">
        <v>18</v>
      </c>
      <c r="AO7" s="6" t="s">
        <v>21</v>
      </c>
      <c r="AP7" s="7" t="s">
        <v>17</v>
      </c>
      <c r="AQ7" s="19" t="s">
        <v>19</v>
      </c>
      <c r="AR7" s="6" t="s">
        <v>20</v>
      </c>
      <c r="AS7" s="61" t="s">
        <v>18</v>
      </c>
      <c r="AT7" s="6" t="s">
        <v>21</v>
      </c>
      <c r="AU7" s="7" t="s">
        <v>17</v>
      </c>
      <c r="AV7" s="19" t="s">
        <v>19</v>
      </c>
      <c r="AW7" s="6" t="s">
        <v>20</v>
      </c>
      <c r="AX7" s="35" t="s">
        <v>18</v>
      </c>
      <c r="AY7" s="6" t="s">
        <v>21</v>
      </c>
      <c r="AZ7" s="7" t="s">
        <v>17</v>
      </c>
    </row>
    <row r="8" spans="1:52" ht="12.75">
      <c r="A8" s="3"/>
      <c r="B8" s="54" t="s">
        <v>81</v>
      </c>
      <c r="C8" s="27">
        <v>100</v>
      </c>
      <c r="D8" s="10">
        <v>100</v>
      </c>
      <c r="E8" s="10">
        <f>D8/C8*100</f>
        <v>100</v>
      </c>
      <c r="F8" s="10">
        <f>C8*0.1</f>
        <v>10</v>
      </c>
      <c r="G8" s="10">
        <v>0</v>
      </c>
      <c r="H8" s="27">
        <v>100</v>
      </c>
      <c r="I8" s="10">
        <v>100</v>
      </c>
      <c r="J8" s="10">
        <f>I8/H8*100</f>
        <v>100</v>
      </c>
      <c r="K8" s="10">
        <f>H8*0.1</f>
        <v>10</v>
      </c>
      <c r="L8" s="10">
        <v>0</v>
      </c>
      <c r="M8" s="67">
        <v>3</v>
      </c>
      <c r="N8" s="30">
        <v>3</v>
      </c>
      <c r="O8" s="11">
        <f>N8/M8*100</f>
        <v>100</v>
      </c>
      <c r="P8" s="13">
        <f>M8*0.1</f>
        <v>0.30000000000000004</v>
      </c>
      <c r="Q8" s="11">
        <v>0</v>
      </c>
      <c r="R8" s="67">
        <v>14</v>
      </c>
      <c r="S8" s="30">
        <v>14</v>
      </c>
      <c r="T8" s="11">
        <f>S8/R8*100</f>
        <v>100</v>
      </c>
      <c r="U8" s="13">
        <f>R8*0.1</f>
        <v>1.4000000000000001</v>
      </c>
      <c r="V8" s="11">
        <v>0</v>
      </c>
      <c r="W8" s="29">
        <v>100</v>
      </c>
      <c r="X8" s="11">
        <v>100</v>
      </c>
      <c r="Y8" s="11">
        <v>100</v>
      </c>
      <c r="Z8" s="10">
        <f>W8*0.1</f>
        <v>10</v>
      </c>
      <c r="AA8" s="10">
        <v>0</v>
      </c>
      <c r="AB8" s="29">
        <v>100</v>
      </c>
      <c r="AC8" s="11">
        <v>100</v>
      </c>
      <c r="AD8" s="11">
        <v>100</v>
      </c>
      <c r="AE8" s="10">
        <f>AB8*0.1</f>
        <v>10</v>
      </c>
      <c r="AF8" s="10">
        <v>0</v>
      </c>
      <c r="AG8" s="67">
        <v>17</v>
      </c>
      <c r="AH8" s="74">
        <v>17</v>
      </c>
      <c r="AI8" s="11">
        <f>AH8/AG8*100</f>
        <v>100</v>
      </c>
      <c r="AJ8" s="13">
        <f>AG8*0.1</f>
        <v>1.7000000000000002</v>
      </c>
      <c r="AK8" s="13">
        <v>0</v>
      </c>
      <c r="AL8" s="67">
        <v>120</v>
      </c>
      <c r="AM8" s="74">
        <v>120</v>
      </c>
      <c r="AN8" s="32">
        <f aca="true" t="shared" si="0" ref="AN8:AN14">AM8/AL8*100</f>
        <v>100</v>
      </c>
      <c r="AO8" s="13">
        <f>AL8*0.1</f>
        <v>12</v>
      </c>
      <c r="AP8" s="13">
        <v>0</v>
      </c>
      <c r="AQ8" s="67"/>
      <c r="AR8" s="30"/>
      <c r="AS8" s="24"/>
      <c r="AT8" s="13"/>
      <c r="AU8" s="13"/>
      <c r="AV8" s="18">
        <f aca="true" t="shared" si="1" ref="AV8:AW13">AG8+AL8+AQ8</f>
        <v>137</v>
      </c>
      <c r="AW8" s="51">
        <f t="shared" si="1"/>
        <v>137</v>
      </c>
      <c r="AX8" s="9">
        <f>AW8/AV8*100</f>
        <v>100</v>
      </c>
      <c r="AY8" s="16">
        <f>AV8*0.1</f>
        <v>13.700000000000001</v>
      </c>
      <c r="AZ8" s="16">
        <v>0</v>
      </c>
    </row>
    <row r="9" spans="1:52" ht="12.75">
      <c r="A9" s="3"/>
      <c r="B9" s="54" t="s">
        <v>11</v>
      </c>
      <c r="C9" s="27">
        <v>100</v>
      </c>
      <c r="D9" s="10">
        <v>100</v>
      </c>
      <c r="E9" s="10">
        <f aca="true" t="shared" si="2" ref="E9:E14">D9/C9*100</f>
        <v>100</v>
      </c>
      <c r="F9" s="10">
        <f aca="true" t="shared" si="3" ref="F9:F14">C9*0.1</f>
        <v>10</v>
      </c>
      <c r="G9" s="10">
        <v>0</v>
      </c>
      <c r="H9" s="27">
        <v>100</v>
      </c>
      <c r="I9" s="10">
        <v>100</v>
      </c>
      <c r="J9" s="10">
        <f aca="true" t="shared" si="4" ref="J9:J14">I9/H9*100</f>
        <v>100</v>
      </c>
      <c r="K9" s="10">
        <f aca="true" t="shared" si="5" ref="K9:K14">H9*0.1</f>
        <v>10</v>
      </c>
      <c r="L9" s="10">
        <v>0</v>
      </c>
      <c r="M9" s="67">
        <v>3</v>
      </c>
      <c r="N9" s="30">
        <v>3</v>
      </c>
      <c r="O9" s="11">
        <f aca="true" t="shared" si="6" ref="O9:O14">N9/M9*100</f>
        <v>100</v>
      </c>
      <c r="P9" s="13">
        <f aca="true" t="shared" si="7" ref="P9:P14">M9*0.1</f>
        <v>0.30000000000000004</v>
      </c>
      <c r="Q9" s="11">
        <v>0</v>
      </c>
      <c r="R9" s="67">
        <v>9</v>
      </c>
      <c r="S9" s="30">
        <v>7</v>
      </c>
      <c r="T9" s="11">
        <f aca="true" t="shared" si="8" ref="T9:T14">S9/R9*100</f>
        <v>77.77777777777779</v>
      </c>
      <c r="U9" s="13">
        <f aca="true" t="shared" si="9" ref="U9:U14">R9*0.1</f>
        <v>0.9</v>
      </c>
      <c r="V9" s="11">
        <v>-1</v>
      </c>
      <c r="W9" s="29">
        <v>100</v>
      </c>
      <c r="X9" s="11">
        <v>100</v>
      </c>
      <c r="Y9" s="11">
        <v>100</v>
      </c>
      <c r="Z9" s="10">
        <f aca="true" t="shared" si="10" ref="Z9:Z14">W9*0.1</f>
        <v>10</v>
      </c>
      <c r="AA9" s="10">
        <v>0</v>
      </c>
      <c r="AB9" s="29">
        <v>100</v>
      </c>
      <c r="AC9" s="11">
        <v>100</v>
      </c>
      <c r="AD9" s="11">
        <v>100</v>
      </c>
      <c r="AE9" s="10">
        <f aca="true" t="shared" si="11" ref="AE9:AE14">AB9*0.1</f>
        <v>10</v>
      </c>
      <c r="AF9" s="10">
        <v>0</v>
      </c>
      <c r="AG9" s="67">
        <v>30</v>
      </c>
      <c r="AH9" s="74">
        <v>30</v>
      </c>
      <c r="AI9" s="11">
        <f aca="true" t="shared" si="12" ref="AI9:AI14">AH9/AG9*100</f>
        <v>100</v>
      </c>
      <c r="AJ9" s="13">
        <f aca="true" t="shared" si="13" ref="AJ9:AJ14">AG9*0.1</f>
        <v>3</v>
      </c>
      <c r="AK9" s="13">
        <v>0</v>
      </c>
      <c r="AL9" s="67">
        <v>73</v>
      </c>
      <c r="AM9" s="74">
        <v>73</v>
      </c>
      <c r="AN9" s="32">
        <f t="shared" si="0"/>
        <v>100</v>
      </c>
      <c r="AO9" s="13">
        <f aca="true" t="shared" si="14" ref="AO9:AO14">AL9*0.1</f>
        <v>7.300000000000001</v>
      </c>
      <c r="AP9" s="13">
        <v>0</v>
      </c>
      <c r="AQ9" s="67">
        <v>4</v>
      </c>
      <c r="AR9" s="30">
        <v>4</v>
      </c>
      <c r="AS9" s="32">
        <f>AR9/AQ9*100</f>
        <v>100</v>
      </c>
      <c r="AT9" s="13">
        <f>AQ9*0.1</f>
        <v>0.4</v>
      </c>
      <c r="AU9" s="13">
        <v>0</v>
      </c>
      <c r="AV9" s="18">
        <f t="shared" si="1"/>
        <v>107</v>
      </c>
      <c r="AW9" s="51">
        <f t="shared" si="1"/>
        <v>107</v>
      </c>
      <c r="AX9" s="9">
        <f aca="true" t="shared" si="15" ref="AX9:AX14">AW9/AV9*100</f>
        <v>100</v>
      </c>
      <c r="AY9" s="16">
        <f aca="true" t="shared" si="16" ref="AY9:AY14">AV9*0.1</f>
        <v>10.700000000000001</v>
      </c>
      <c r="AZ9" s="16">
        <v>0</v>
      </c>
    </row>
    <row r="10" spans="1:52" ht="12.75">
      <c r="A10" s="3"/>
      <c r="B10" s="54" t="s">
        <v>12</v>
      </c>
      <c r="C10" s="27">
        <v>100</v>
      </c>
      <c r="D10" s="10">
        <v>100</v>
      </c>
      <c r="E10" s="10">
        <f t="shared" si="2"/>
        <v>100</v>
      </c>
      <c r="F10" s="10">
        <f t="shared" si="3"/>
        <v>10</v>
      </c>
      <c r="G10" s="10">
        <v>0</v>
      </c>
      <c r="H10" s="27">
        <v>100</v>
      </c>
      <c r="I10" s="10">
        <v>100</v>
      </c>
      <c r="J10" s="10">
        <f t="shared" si="4"/>
        <v>100</v>
      </c>
      <c r="K10" s="10">
        <f t="shared" si="5"/>
        <v>10</v>
      </c>
      <c r="L10" s="10">
        <v>0</v>
      </c>
      <c r="M10" s="67">
        <v>1</v>
      </c>
      <c r="N10" s="30">
        <v>1</v>
      </c>
      <c r="O10" s="32">
        <f t="shared" si="6"/>
        <v>100</v>
      </c>
      <c r="P10" s="30">
        <f t="shared" si="7"/>
        <v>0.1</v>
      </c>
      <c r="Q10" s="32">
        <v>0</v>
      </c>
      <c r="R10" s="67">
        <v>7</v>
      </c>
      <c r="S10" s="30">
        <v>7</v>
      </c>
      <c r="T10" s="11">
        <f t="shared" si="8"/>
        <v>100</v>
      </c>
      <c r="U10" s="13">
        <f t="shared" si="9"/>
        <v>0.7000000000000001</v>
      </c>
      <c r="V10" s="11">
        <v>0</v>
      </c>
      <c r="W10" s="29">
        <v>100</v>
      </c>
      <c r="X10" s="11">
        <v>100</v>
      </c>
      <c r="Y10" s="11">
        <v>100</v>
      </c>
      <c r="Z10" s="10">
        <f t="shared" si="10"/>
        <v>10</v>
      </c>
      <c r="AA10" s="10">
        <v>0</v>
      </c>
      <c r="AB10" s="29">
        <v>100</v>
      </c>
      <c r="AC10" s="11">
        <v>100</v>
      </c>
      <c r="AD10" s="11">
        <v>100</v>
      </c>
      <c r="AE10" s="10">
        <f t="shared" si="11"/>
        <v>10</v>
      </c>
      <c r="AF10" s="10">
        <v>0</v>
      </c>
      <c r="AG10" s="67">
        <v>18</v>
      </c>
      <c r="AH10" s="74">
        <v>18</v>
      </c>
      <c r="AI10" s="11">
        <f t="shared" si="12"/>
        <v>100</v>
      </c>
      <c r="AJ10" s="13">
        <f t="shared" si="13"/>
        <v>1.8</v>
      </c>
      <c r="AK10" s="13">
        <v>0</v>
      </c>
      <c r="AL10" s="67">
        <v>81</v>
      </c>
      <c r="AM10" s="74">
        <v>81</v>
      </c>
      <c r="AN10" s="32">
        <f t="shared" si="0"/>
        <v>100</v>
      </c>
      <c r="AO10" s="13">
        <f t="shared" si="14"/>
        <v>8.1</v>
      </c>
      <c r="AP10" s="13">
        <v>0</v>
      </c>
      <c r="AQ10" s="67">
        <v>2</v>
      </c>
      <c r="AR10" s="30">
        <v>2</v>
      </c>
      <c r="AS10" s="32">
        <f>AR10/AQ10*100</f>
        <v>100</v>
      </c>
      <c r="AT10" s="13">
        <f>AQ10*0.1</f>
        <v>0.2</v>
      </c>
      <c r="AU10" s="13">
        <v>0</v>
      </c>
      <c r="AV10" s="18">
        <f t="shared" si="1"/>
        <v>101</v>
      </c>
      <c r="AW10" s="51">
        <f t="shared" si="1"/>
        <v>101</v>
      </c>
      <c r="AX10" s="9">
        <f t="shared" si="15"/>
        <v>100</v>
      </c>
      <c r="AY10" s="16">
        <f t="shared" si="16"/>
        <v>10.100000000000001</v>
      </c>
      <c r="AZ10" s="16">
        <v>0</v>
      </c>
    </row>
    <row r="11" spans="1:52" ht="12.75">
      <c r="A11" s="3"/>
      <c r="B11" s="54" t="s">
        <v>15</v>
      </c>
      <c r="C11" s="27">
        <v>100</v>
      </c>
      <c r="D11" s="10">
        <v>100</v>
      </c>
      <c r="E11" s="10">
        <f t="shared" si="2"/>
        <v>100</v>
      </c>
      <c r="F11" s="10">
        <f t="shared" si="3"/>
        <v>10</v>
      </c>
      <c r="G11" s="10">
        <v>0</v>
      </c>
      <c r="H11" s="27">
        <v>100</v>
      </c>
      <c r="I11" s="10">
        <v>100</v>
      </c>
      <c r="J11" s="10">
        <f t="shared" si="4"/>
        <v>100</v>
      </c>
      <c r="K11" s="10">
        <f t="shared" si="5"/>
        <v>10</v>
      </c>
      <c r="L11" s="10">
        <v>0</v>
      </c>
      <c r="M11" s="67">
        <v>4</v>
      </c>
      <c r="N11" s="30">
        <v>4</v>
      </c>
      <c r="O11" s="32">
        <f t="shared" si="6"/>
        <v>100</v>
      </c>
      <c r="P11" s="30">
        <f t="shared" si="7"/>
        <v>0.4</v>
      </c>
      <c r="Q11" s="32">
        <v>0</v>
      </c>
      <c r="R11" s="67">
        <v>5</v>
      </c>
      <c r="S11" s="30">
        <v>4</v>
      </c>
      <c r="T11" s="11">
        <f t="shared" si="8"/>
        <v>80</v>
      </c>
      <c r="U11" s="13">
        <f t="shared" si="9"/>
        <v>0.5</v>
      </c>
      <c r="V11" s="11">
        <v>0</v>
      </c>
      <c r="W11" s="29">
        <v>100</v>
      </c>
      <c r="X11" s="11">
        <v>100</v>
      </c>
      <c r="Y11" s="11">
        <v>100</v>
      </c>
      <c r="Z11" s="10">
        <f t="shared" si="10"/>
        <v>10</v>
      </c>
      <c r="AA11" s="10">
        <v>0</v>
      </c>
      <c r="AB11" s="29">
        <v>100</v>
      </c>
      <c r="AC11" s="11">
        <v>100</v>
      </c>
      <c r="AD11" s="11">
        <v>100</v>
      </c>
      <c r="AE11" s="10">
        <f t="shared" si="11"/>
        <v>10</v>
      </c>
      <c r="AF11" s="10">
        <v>0</v>
      </c>
      <c r="AG11" s="67">
        <v>7</v>
      </c>
      <c r="AH11" s="74">
        <v>7</v>
      </c>
      <c r="AI11" s="11">
        <f t="shared" si="12"/>
        <v>100</v>
      </c>
      <c r="AJ11" s="13">
        <f t="shared" si="13"/>
        <v>0.7000000000000001</v>
      </c>
      <c r="AK11" s="13">
        <v>0</v>
      </c>
      <c r="AL11" s="67">
        <v>51</v>
      </c>
      <c r="AM11" s="74">
        <v>51</v>
      </c>
      <c r="AN11" s="32">
        <f t="shared" si="0"/>
        <v>100</v>
      </c>
      <c r="AO11" s="13">
        <f t="shared" si="14"/>
        <v>5.1000000000000005</v>
      </c>
      <c r="AP11" s="13">
        <v>0</v>
      </c>
      <c r="AQ11" s="67">
        <v>21</v>
      </c>
      <c r="AR11" s="30">
        <v>21</v>
      </c>
      <c r="AS11" s="32">
        <f>AR11/AQ11*100</f>
        <v>100</v>
      </c>
      <c r="AT11" s="13">
        <f>AQ11*0.1</f>
        <v>2.1</v>
      </c>
      <c r="AU11" s="13">
        <v>0</v>
      </c>
      <c r="AV11" s="18">
        <f t="shared" si="1"/>
        <v>79</v>
      </c>
      <c r="AW11" s="51">
        <f t="shared" si="1"/>
        <v>79</v>
      </c>
      <c r="AX11" s="9">
        <f t="shared" si="15"/>
        <v>100</v>
      </c>
      <c r="AY11" s="16">
        <f t="shared" si="16"/>
        <v>7.9</v>
      </c>
      <c r="AZ11" s="16">
        <v>0</v>
      </c>
    </row>
    <row r="12" spans="1:52" ht="12.75">
      <c r="A12" s="3"/>
      <c r="B12" s="54" t="s">
        <v>82</v>
      </c>
      <c r="C12" s="27">
        <v>100</v>
      </c>
      <c r="D12" s="10">
        <v>100</v>
      </c>
      <c r="E12" s="10">
        <f t="shared" si="2"/>
        <v>100</v>
      </c>
      <c r="F12" s="10">
        <f t="shared" si="3"/>
        <v>10</v>
      </c>
      <c r="G12" s="10">
        <v>0</v>
      </c>
      <c r="H12" s="27">
        <v>100</v>
      </c>
      <c r="I12" s="10">
        <v>100</v>
      </c>
      <c r="J12" s="10">
        <f t="shared" si="4"/>
        <v>100</v>
      </c>
      <c r="K12" s="10">
        <f t="shared" si="5"/>
        <v>10</v>
      </c>
      <c r="L12" s="10">
        <v>0</v>
      </c>
      <c r="M12" s="67">
        <v>4</v>
      </c>
      <c r="N12" s="30">
        <v>4</v>
      </c>
      <c r="O12" s="32">
        <f t="shared" si="6"/>
        <v>100</v>
      </c>
      <c r="P12" s="30">
        <f t="shared" si="7"/>
        <v>0.4</v>
      </c>
      <c r="Q12" s="32">
        <v>0</v>
      </c>
      <c r="R12" s="67">
        <v>11</v>
      </c>
      <c r="S12" s="30">
        <v>7</v>
      </c>
      <c r="T12" s="11">
        <f t="shared" si="8"/>
        <v>63.63636363636363</v>
      </c>
      <c r="U12" s="13">
        <f t="shared" si="9"/>
        <v>1.1</v>
      </c>
      <c r="V12" s="11">
        <v>-3</v>
      </c>
      <c r="W12" s="29">
        <v>100</v>
      </c>
      <c r="X12" s="11">
        <v>100</v>
      </c>
      <c r="Y12" s="11">
        <v>100</v>
      </c>
      <c r="Z12" s="10">
        <f t="shared" si="10"/>
        <v>10</v>
      </c>
      <c r="AA12" s="10">
        <v>0</v>
      </c>
      <c r="AB12" s="29">
        <v>100</v>
      </c>
      <c r="AC12" s="11">
        <v>100</v>
      </c>
      <c r="AD12" s="11">
        <v>100</v>
      </c>
      <c r="AE12" s="10">
        <f t="shared" si="11"/>
        <v>10</v>
      </c>
      <c r="AF12" s="10">
        <v>0</v>
      </c>
      <c r="AG12" s="67">
        <v>39</v>
      </c>
      <c r="AH12" s="74">
        <v>39</v>
      </c>
      <c r="AI12" s="11">
        <f t="shared" si="12"/>
        <v>100</v>
      </c>
      <c r="AJ12" s="13">
        <f t="shared" si="13"/>
        <v>3.9000000000000004</v>
      </c>
      <c r="AK12" s="13">
        <v>0</v>
      </c>
      <c r="AL12" s="67">
        <v>149</v>
      </c>
      <c r="AM12" s="74">
        <v>149</v>
      </c>
      <c r="AN12" s="32">
        <f t="shared" si="0"/>
        <v>100</v>
      </c>
      <c r="AO12" s="13">
        <f t="shared" si="14"/>
        <v>14.9</v>
      </c>
      <c r="AP12" s="13">
        <v>0</v>
      </c>
      <c r="AQ12" s="67"/>
      <c r="AR12" s="30"/>
      <c r="AS12" s="24"/>
      <c r="AT12" s="13"/>
      <c r="AU12" s="13"/>
      <c r="AV12" s="18">
        <f t="shared" si="1"/>
        <v>188</v>
      </c>
      <c r="AW12" s="51">
        <f t="shared" si="1"/>
        <v>188</v>
      </c>
      <c r="AX12" s="9">
        <f t="shared" si="15"/>
        <v>100</v>
      </c>
      <c r="AY12" s="16">
        <f t="shared" si="16"/>
        <v>18.8</v>
      </c>
      <c r="AZ12" s="16">
        <v>0</v>
      </c>
    </row>
    <row r="13" spans="1:52" ht="12.75">
      <c r="A13" s="5"/>
      <c r="B13" s="54" t="s">
        <v>13</v>
      </c>
      <c r="C13" s="27">
        <v>100</v>
      </c>
      <c r="D13" s="10">
        <v>100</v>
      </c>
      <c r="E13" s="10">
        <f t="shared" si="2"/>
        <v>100</v>
      </c>
      <c r="F13" s="10">
        <f t="shared" si="3"/>
        <v>10</v>
      </c>
      <c r="G13" s="10">
        <v>0</v>
      </c>
      <c r="H13" s="27">
        <v>100</v>
      </c>
      <c r="I13" s="10">
        <v>100</v>
      </c>
      <c r="J13" s="10">
        <f t="shared" si="4"/>
        <v>100</v>
      </c>
      <c r="K13" s="10">
        <f t="shared" si="5"/>
        <v>10</v>
      </c>
      <c r="L13" s="10">
        <v>0</v>
      </c>
      <c r="M13" s="67">
        <v>1</v>
      </c>
      <c r="N13" s="30">
        <v>1</v>
      </c>
      <c r="O13" s="11">
        <f t="shared" si="6"/>
        <v>100</v>
      </c>
      <c r="P13" s="13">
        <f t="shared" si="7"/>
        <v>0.1</v>
      </c>
      <c r="Q13" s="11">
        <v>0</v>
      </c>
      <c r="R13" s="67">
        <v>2</v>
      </c>
      <c r="S13" s="30">
        <v>1</v>
      </c>
      <c r="T13" s="11">
        <f t="shared" si="8"/>
        <v>50</v>
      </c>
      <c r="U13" s="13">
        <f t="shared" si="9"/>
        <v>0.2</v>
      </c>
      <c r="V13" s="11">
        <v>-1</v>
      </c>
      <c r="W13" s="29">
        <v>100</v>
      </c>
      <c r="X13" s="11">
        <v>100</v>
      </c>
      <c r="Y13" s="11">
        <v>100</v>
      </c>
      <c r="Z13" s="10">
        <f t="shared" si="10"/>
        <v>10</v>
      </c>
      <c r="AA13" s="10">
        <v>0</v>
      </c>
      <c r="AB13" s="29">
        <v>100</v>
      </c>
      <c r="AC13" s="11">
        <v>100</v>
      </c>
      <c r="AD13" s="11">
        <v>100</v>
      </c>
      <c r="AE13" s="10">
        <f t="shared" si="11"/>
        <v>10</v>
      </c>
      <c r="AF13" s="10">
        <v>0</v>
      </c>
      <c r="AG13" s="67">
        <v>7</v>
      </c>
      <c r="AH13" s="74">
        <v>7</v>
      </c>
      <c r="AI13" s="11">
        <f t="shared" si="12"/>
        <v>100</v>
      </c>
      <c r="AJ13" s="13">
        <f t="shared" si="13"/>
        <v>0.7000000000000001</v>
      </c>
      <c r="AK13" s="13">
        <v>0</v>
      </c>
      <c r="AL13" s="67">
        <v>15</v>
      </c>
      <c r="AM13" s="74">
        <v>15</v>
      </c>
      <c r="AN13" s="32">
        <f t="shared" si="0"/>
        <v>100</v>
      </c>
      <c r="AO13" s="13">
        <f t="shared" si="14"/>
        <v>1.5</v>
      </c>
      <c r="AP13" s="13">
        <v>0</v>
      </c>
      <c r="AQ13" s="67"/>
      <c r="AR13" s="30"/>
      <c r="AS13" s="24"/>
      <c r="AT13" s="13"/>
      <c r="AU13" s="13"/>
      <c r="AV13" s="18">
        <f t="shared" si="1"/>
        <v>22</v>
      </c>
      <c r="AW13" s="51">
        <f t="shared" si="1"/>
        <v>22</v>
      </c>
      <c r="AX13" s="9">
        <f t="shared" si="15"/>
        <v>100</v>
      </c>
      <c r="AY13" s="16">
        <f t="shared" si="16"/>
        <v>2.2</v>
      </c>
      <c r="AZ13" s="16">
        <v>0</v>
      </c>
    </row>
    <row r="14" spans="1:52" ht="12.75">
      <c r="A14" s="5"/>
      <c r="B14" s="1" t="s">
        <v>83</v>
      </c>
      <c r="C14" s="28">
        <v>100</v>
      </c>
      <c r="D14" s="12">
        <v>100</v>
      </c>
      <c r="E14" s="12">
        <f t="shared" si="2"/>
        <v>100</v>
      </c>
      <c r="F14" s="12">
        <f t="shared" si="3"/>
        <v>10</v>
      </c>
      <c r="G14" s="12">
        <v>0</v>
      </c>
      <c r="H14" s="28">
        <v>100</v>
      </c>
      <c r="I14" s="12">
        <v>100</v>
      </c>
      <c r="J14" s="12">
        <f t="shared" si="4"/>
        <v>100</v>
      </c>
      <c r="K14" s="12">
        <f t="shared" si="5"/>
        <v>10</v>
      </c>
      <c r="L14" s="12">
        <v>0</v>
      </c>
      <c r="M14" s="25">
        <f>SUM(M8:M13)</f>
        <v>16</v>
      </c>
      <c r="N14" s="65">
        <f>SUM(N8:N13)</f>
        <v>16</v>
      </c>
      <c r="O14" s="24">
        <f t="shared" si="6"/>
        <v>100</v>
      </c>
      <c r="P14" s="26">
        <f t="shared" si="7"/>
        <v>1.6</v>
      </c>
      <c r="Q14" s="24">
        <v>0</v>
      </c>
      <c r="R14" s="25">
        <f>SUM(R8:R13)</f>
        <v>48</v>
      </c>
      <c r="S14" s="65">
        <f>SUM(S8:S13)</f>
        <v>40</v>
      </c>
      <c r="T14" s="24">
        <f t="shared" si="8"/>
        <v>83.33333333333334</v>
      </c>
      <c r="U14" s="26">
        <f t="shared" si="9"/>
        <v>4.800000000000001</v>
      </c>
      <c r="V14" s="24">
        <v>-3</v>
      </c>
      <c r="W14" s="28">
        <v>100</v>
      </c>
      <c r="X14" s="24">
        <v>100</v>
      </c>
      <c r="Y14" s="24">
        <v>100</v>
      </c>
      <c r="Z14" s="12">
        <f t="shared" si="10"/>
        <v>10</v>
      </c>
      <c r="AA14" s="12">
        <v>0</v>
      </c>
      <c r="AB14" s="28">
        <v>100</v>
      </c>
      <c r="AC14" s="24">
        <v>100</v>
      </c>
      <c r="AD14" s="24">
        <v>100</v>
      </c>
      <c r="AE14" s="12">
        <f t="shared" si="11"/>
        <v>10</v>
      </c>
      <c r="AF14" s="12">
        <v>0</v>
      </c>
      <c r="AG14" s="25">
        <f>SUM(AG8:AG13)</f>
        <v>118</v>
      </c>
      <c r="AH14" s="26">
        <f>SUM(AH8:AH13)</f>
        <v>118</v>
      </c>
      <c r="AI14" s="24">
        <f t="shared" si="12"/>
        <v>100</v>
      </c>
      <c r="AJ14" s="26">
        <f t="shared" si="13"/>
        <v>11.8</v>
      </c>
      <c r="AK14" s="26">
        <v>0</v>
      </c>
      <c r="AL14" s="25">
        <f>SUM(AL8:AL13)</f>
        <v>489</v>
      </c>
      <c r="AM14" s="26">
        <f>SUM(AM8:AM13)</f>
        <v>489</v>
      </c>
      <c r="AN14" s="24">
        <f t="shared" si="0"/>
        <v>100</v>
      </c>
      <c r="AO14" s="26">
        <f t="shared" si="14"/>
        <v>48.900000000000006</v>
      </c>
      <c r="AP14" s="26">
        <v>0</v>
      </c>
      <c r="AQ14" s="25">
        <f>SUM(AQ8:AQ13)</f>
        <v>27</v>
      </c>
      <c r="AR14" s="26">
        <f>SUM(AR8:AR13)</f>
        <v>27</v>
      </c>
      <c r="AS14" s="24">
        <f>AR14/AQ14*100</f>
        <v>100</v>
      </c>
      <c r="AT14" s="26">
        <v>2</v>
      </c>
      <c r="AU14" s="26">
        <v>0</v>
      </c>
      <c r="AV14" s="22">
        <f>SUM(AV8:AV13)</f>
        <v>634</v>
      </c>
      <c r="AW14" s="2">
        <f>SUM(AW8:AW13)</f>
        <v>634</v>
      </c>
      <c r="AX14" s="21">
        <f t="shared" si="15"/>
        <v>100</v>
      </c>
      <c r="AY14" s="23">
        <f t="shared" si="16"/>
        <v>63.400000000000006</v>
      </c>
      <c r="AZ14" s="23">
        <v>0</v>
      </c>
    </row>
    <row r="21" ht="12.75">
      <c r="AC21" s="34"/>
    </row>
  </sheetData>
  <sheetProtection/>
  <mergeCells count="18">
    <mergeCell ref="B4:B7"/>
    <mergeCell ref="A4:A7"/>
    <mergeCell ref="M5:V5"/>
    <mergeCell ref="M6:Q6"/>
    <mergeCell ref="R6:V6"/>
    <mergeCell ref="W5:AF5"/>
    <mergeCell ref="C5:L5"/>
    <mergeCell ref="C4:AF4"/>
    <mergeCell ref="W6:AA6"/>
    <mergeCell ref="AB6:AF6"/>
    <mergeCell ref="AV4:AZ6"/>
    <mergeCell ref="C6:G6"/>
    <mergeCell ref="H6:L6"/>
    <mergeCell ref="AG4:AU4"/>
    <mergeCell ref="AG5:AU5"/>
    <mergeCell ref="AG6:AK6"/>
    <mergeCell ref="AL6:AP6"/>
    <mergeCell ref="AQ6:A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U43"/>
  <sheetViews>
    <sheetView tabSelected="1" zoomScalePageLayoutView="0" workbookViewId="0" topLeftCell="A1">
      <pane xSplit="2" ySplit="8" topLeftCell="BV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Z16" sqref="AZ16:AZ17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7.75390625" style="0" customWidth="1"/>
    <col min="4" max="4" width="6.625" style="0" customWidth="1"/>
    <col min="5" max="5" width="5.625" style="0" customWidth="1"/>
    <col min="6" max="6" width="7.75390625" style="0" customWidth="1"/>
    <col min="7" max="7" width="7.375" style="0" customWidth="1"/>
    <col min="8" max="8" width="7.75390625" style="0" customWidth="1"/>
    <col min="9" max="9" width="6.625" style="0" customWidth="1"/>
    <col min="10" max="10" width="5.625" style="0" customWidth="1"/>
    <col min="11" max="11" width="7.75390625" style="0" customWidth="1"/>
    <col min="12" max="12" width="7.375" style="0" customWidth="1"/>
    <col min="13" max="13" width="8.00390625" style="0" customWidth="1"/>
    <col min="14" max="14" width="6.25390625" style="0" customWidth="1"/>
    <col min="15" max="15" width="5.375" style="0" customWidth="1"/>
    <col min="16" max="16" width="6.75390625" style="0" customWidth="1"/>
    <col min="17" max="17" width="7.125" style="0" customWidth="1"/>
    <col min="18" max="18" width="7.75390625" style="0" customWidth="1"/>
    <col min="19" max="19" width="6.75390625" style="0" customWidth="1"/>
    <col min="20" max="20" width="5.625" style="0" customWidth="1"/>
    <col min="21" max="21" width="6.875" style="0" customWidth="1"/>
    <col min="22" max="22" width="7.375" style="0" customWidth="1"/>
    <col min="23" max="23" width="7.75390625" style="0" customWidth="1"/>
    <col min="24" max="24" width="7.25390625" style="0" customWidth="1"/>
    <col min="25" max="25" width="6.125" style="0" customWidth="1"/>
    <col min="26" max="26" width="7.75390625" style="0" customWidth="1"/>
    <col min="27" max="28" width="7.875" style="0" customWidth="1"/>
    <col min="29" max="29" width="6.75390625" style="0" customWidth="1"/>
    <col min="30" max="30" width="5.625" style="0" customWidth="1"/>
    <col min="31" max="31" width="6.75390625" style="0" customWidth="1"/>
    <col min="32" max="32" width="7.875" style="0" customWidth="1"/>
    <col min="33" max="33" width="8.375" style="0" customWidth="1"/>
    <col min="34" max="34" width="7.125" style="0" customWidth="1"/>
    <col min="35" max="35" width="5.75390625" style="0" customWidth="1"/>
    <col min="36" max="36" width="8.00390625" style="0" customWidth="1"/>
    <col min="37" max="37" width="7.875" style="0" customWidth="1"/>
    <col min="38" max="38" width="8.75390625" style="0" customWidth="1"/>
    <col min="39" max="39" width="7.125" style="0" customWidth="1"/>
    <col min="40" max="40" width="6.00390625" style="0" customWidth="1"/>
    <col min="41" max="43" width="8.375" style="0" customWidth="1"/>
    <col min="44" max="44" width="6.75390625" style="0" customWidth="1"/>
    <col min="45" max="45" width="6.25390625" style="0" customWidth="1"/>
    <col min="46" max="46" width="8.625" style="0" customWidth="1"/>
    <col min="47" max="47" width="8.75390625" style="0" customWidth="1"/>
    <col min="48" max="48" width="8.125" style="0" customWidth="1"/>
    <col min="49" max="49" width="7.125" style="0" customWidth="1"/>
    <col min="50" max="50" width="6.375" style="0" customWidth="1"/>
    <col min="51" max="51" width="7.375" style="0" customWidth="1"/>
    <col min="52" max="53" width="8.375" style="0" customWidth="1"/>
    <col min="54" max="54" width="6.875" style="0" customWidth="1"/>
    <col min="55" max="55" width="5.875" style="0" customWidth="1"/>
    <col min="56" max="56" width="6.375" style="0" customWidth="1"/>
    <col min="57" max="57" width="7.25390625" style="0" customWidth="1"/>
    <col min="58" max="58" width="8.25390625" style="0" customWidth="1"/>
    <col min="59" max="59" width="7.00390625" style="0" customWidth="1"/>
    <col min="60" max="60" width="5.875" style="0" customWidth="1"/>
    <col min="61" max="61" width="7.625" style="0" customWidth="1"/>
    <col min="62" max="62" width="8.25390625" style="0" customWidth="1"/>
    <col min="63" max="63" width="8.125" style="0" customWidth="1"/>
    <col min="64" max="64" width="7.00390625" style="0" customWidth="1"/>
    <col min="65" max="65" width="6.00390625" style="0" customWidth="1"/>
    <col min="66" max="66" width="8.375" style="0" customWidth="1"/>
    <col min="67" max="67" width="8.125" style="0" customWidth="1"/>
    <col min="68" max="68" width="7.875" style="0" customWidth="1"/>
    <col min="69" max="69" width="6.625" style="0" customWidth="1"/>
    <col min="70" max="70" width="6.00390625" style="0" customWidth="1"/>
    <col min="71" max="71" width="8.00390625" style="0" customWidth="1"/>
    <col min="72" max="72" width="7.75390625" style="0" customWidth="1"/>
    <col min="73" max="73" width="7.875" style="0" customWidth="1"/>
    <col min="74" max="74" width="7.00390625" style="0" customWidth="1"/>
    <col min="75" max="75" width="6.25390625" style="0" customWidth="1"/>
    <col min="76" max="76" width="7.125" style="0" customWidth="1"/>
    <col min="77" max="77" width="7.625" style="0" customWidth="1"/>
    <col min="78" max="78" width="7.875" style="0" customWidth="1"/>
    <col min="79" max="79" width="7.625" style="0" customWidth="1"/>
    <col min="80" max="80" width="6.00390625" style="0" customWidth="1"/>
    <col min="81" max="81" width="7.625" style="0" customWidth="1"/>
    <col min="82" max="82" width="7.00390625" style="0" customWidth="1"/>
    <col min="83" max="83" width="8.00390625" style="0" customWidth="1"/>
    <col min="84" max="84" width="7.00390625" style="0" customWidth="1"/>
    <col min="85" max="85" width="6.125" style="0" customWidth="1"/>
    <col min="86" max="86" width="7.75390625" style="0" customWidth="1"/>
    <col min="87" max="87" width="7.25390625" style="0" customWidth="1"/>
    <col min="88" max="88" width="8.75390625" style="0" customWidth="1"/>
    <col min="89" max="89" width="7.00390625" style="0" customWidth="1"/>
    <col min="90" max="90" width="6.25390625" style="0" customWidth="1"/>
    <col min="91" max="92" width="8.125" style="0" customWidth="1"/>
    <col min="93" max="93" width="10.125" style="0" customWidth="1"/>
    <col min="94" max="94" width="13.125" style="0" customWidth="1"/>
    <col min="95" max="95" width="8.125" style="0" customWidth="1"/>
    <col min="96" max="96" width="6.375" style="0" customWidth="1"/>
    <col min="97" max="97" width="6.00390625" style="0" customWidth="1"/>
    <col min="98" max="99" width="8.125" style="0" customWidth="1"/>
    <col min="100" max="100" width="10.25390625" style="0" customWidth="1"/>
    <col min="101" max="101" width="13.875" style="0" customWidth="1"/>
    <col min="102" max="102" width="8.375" style="0" customWidth="1"/>
    <col min="103" max="103" width="8.00390625" style="0" customWidth="1"/>
    <col min="104" max="104" width="5.875" style="0" customWidth="1"/>
    <col min="105" max="105" width="7.875" style="0" customWidth="1"/>
    <col min="106" max="106" width="8.25390625" style="0" customWidth="1"/>
    <col min="107" max="107" width="10.375" style="0" customWidth="1"/>
    <col min="108" max="108" width="13.125" style="0" customWidth="1"/>
    <col min="109" max="109" width="7.625" style="0" customWidth="1"/>
    <col min="110" max="111" width="6.375" style="0" customWidth="1"/>
    <col min="112" max="113" width="8.25390625" style="0" customWidth="1"/>
    <col min="114" max="114" width="10.25390625" style="0" customWidth="1"/>
    <col min="115" max="115" width="12.875" style="0" customWidth="1"/>
    <col min="116" max="119" width="8.125" style="0" customWidth="1"/>
    <col min="120" max="120" width="10.25390625" style="0" customWidth="1"/>
    <col min="121" max="121" width="8.75390625" style="0" customWidth="1"/>
    <col min="122" max="122" width="6.375" style="0" customWidth="1"/>
    <col min="123" max="123" width="6.125" style="0" customWidth="1"/>
    <col min="124" max="124" width="8.125" style="0" customWidth="1"/>
    <col min="125" max="125" width="9.75390625" style="0" customWidth="1"/>
  </cols>
  <sheetData>
    <row r="2" ht="12.75">
      <c r="B2" s="8" t="s">
        <v>94</v>
      </c>
    </row>
    <row r="4" spans="1:125" ht="12.75">
      <c r="A4" s="96"/>
      <c r="B4" s="85" t="s">
        <v>0</v>
      </c>
      <c r="C4" s="82" t="s">
        <v>26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4"/>
      <c r="BZ4" s="82" t="s">
        <v>25</v>
      </c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4"/>
      <c r="DE4" s="87" t="s">
        <v>35</v>
      </c>
      <c r="DF4" s="88"/>
      <c r="DG4" s="88"/>
      <c r="DH4" s="88"/>
      <c r="DI4" s="88"/>
      <c r="DJ4" s="88"/>
      <c r="DK4" s="89"/>
      <c r="DL4" s="87" t="s">
        <v>37</v>
      </c>
      <c r="DM4" s="88"/>
      <c r="DN4" s="88"/>
      <c r="DO4" s="88"/>
      <c r="DP4" s="89"/>
      <c r="DQ4" s="87" t="s">
        <v>36</v>
      </c>
      <c r="DR4" s="88"/>
      <c r="DS4" s="88"/>
      <c r="DT4" s="88"/>
      <c r="DU4" s="89"/>
    </row>
    <row r="5" spans="1:125" ht="12.75">
      <c r="A5" s="97"/>
      <c r="B5" s="85"/>
      <c r="C5" s="82" t="s">
        <v>16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4"/>
      <c r="AB5" s="80" t="s">
        <v>76</v>
      </c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98"/>
      <c r="BA5" s="82" t="s">
        <v>33</v>
      </c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4"/>
      <c r="BZ5" s="82" t="s">
        <v>24</v>
      </c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4"/>
      <c r="DE5" s="90"/>
      <c r="DF5" s="91"/>
      <c r="DG5" s="91"/>
      <c r="DH5" s="91"/>
      <c r="DI5" s="91"/>
      <c r="DJ5" s="91"/>
      <c r="DK5" s="92"/>
      <c r="DL5" s="90"/>
      <c r="DM5" s="91"/>
      <c r="DN5" s="91"/>
      <c r="DO5" s="91"/>
      <c r="DP5" s="92"/>
      <c r="DQ5" s="90"/>
      <c r="DR5" s="91"/>
      <c r="DS5" s="91"/>
      <c r="DT5" s="91"/>
      <c r="DU5" s="92"/>
    </row>
    <row r="6" spans="1:125" ht="18" customHeight="1">
      <c r="A6" s="97"/>
      <c r="B6" s="85"/>
      <c r="C6" s="82" t="s">
        <v>27</v>
      </c>
      <c r="D6" s="83"/>
      <c r="E6" s="83"/>
      <c r="F6" s="83"/>
      <c r="G6" s="83"/>
      <c r="H6" s="83"/>
      <c r="I6" s="83"/>
      <c r="J6" s="83"/>
      <c r="K6" s="83"/>
      <c r="L6" s="84"/>
      <c r="M6" s="87" t="s">
        <v>28</v>
      </c>
      <c r="N6" s="88"/>
      <c r="O6" s="88"/>
      <c r="P6" s="88"/>
      <c r="Q6" s="89"/>
      <c r="R6" s="87" t="s">
        <v>29</v>
      </c>
      <c r="S6" s="88"/>
      <c r="T6" s="88"/>
      <c r="U6" s="88"/>
      <c r="V6" s="89"/>
      <c r="W6" s="87" t="s">
        <v>30</v>
      </c>
      <c r="X6" s="88"/>
      <c r="Y6" s="88"/>
      <c r="Z6" s="88"/>
      <c r="AA6" s="89"/>
      <c r="AB6" s="82" t="s">
        <v>27</v>
      </c>
      <c r="AC6" s="83"/>
      <c r="AD6" s="83"/>
      <c r="AE6" s="83"/>
      <c r="AF6" s="83"/>
      <c r="AG6" s="83"/>
      <c r="AH6" s="83"/>
      <c r="AI6" s="83"/>
      <c r="AJ6" s="83"/>
      <c r="AK6" s="84"/>
      <c r="AL6" s="87" t="s">
        <v>28</v>
      </c>
      <c r="AM6" s="88"/>
      <c r="AN6" s="88"/>
      <c r="AO6" s="88"/>
      <c r="AP6" s="89"/>
      <c r="AQ6" s="87" t="s">
        <v>29</v>
      </c>
      <c r="AR6" s="88"/>
      <c r="AS6" s="88"/>
      <c r="AT6" s="88"/>
      <c r="AU6" s="89"/>
      <c r="AV6" s="87" t="s">
        <v>30</v>
      </c>
      <c r="AW6" s="88"/>
      <c r="AX6" s="88"/>
      <c r="AY6" s="88"/>
      <c r="AZ6" s="89"/>
      <c r="BA6" s="82" t="s">
        <v>27</v>
      </c>
      <c r="BB6" s="83"/>
      <c r="BC6" s="83"/>
      <c r="BD6" s="83"/>
      <c r="BE6" s="83"/>
      <c r="BF6" s="83"/>
      <c r="BG6" s="83"/>
      <c r="BH6" s="83"/>
      <c r="BI6" s="83"/>
      <c r="BJ6" s="84"/>
      <c r="BK6" s="87" t="s">
        <v>28</v>
      </c>
      <c r="BL6" s="88"/>
      <c r="BM6" s="88"/>
      <c r="BN6" s="88"/>
      <c r="BO6" s="89"/>
      <c r="BP6" s="87" t="s">
        <v>29</v>
      </c>
      <c r="BQ6" s="88"/>
      <c r="BR6" s="88"/>
      <c r="BS6" s="88"/>
      <c r="BT6" s="89"/>
      <c r="BU6" s="87" t="s">
        <v>30</v>
      </c>
      <c r="BV6" s="88"/>
      <c r="BW6" s="88"/>
      <c r="BX6" s="88"/>
      <c r="BY6" s="89"/>
      <c r="BZ6" s="82" t="s">
        <v>27</v>
      </c>
      <c r="CA6" s="83"/>
      <c r="CB6" s="83"/>
      <c r="CC6" s="83"/>
      <c r="CD6" s="83"/>
      <c r="CE6" s="83"/>
      <c r="CF6" s="83"/>
      <c r="CG6" s="83"/>
      <c r="CH6" s="83"/>
      <c r="CI6" s="84"/>
      <c r="CJ6" s="87" t="s">
        <v>28</v>
      </c>
      <c r="CK6" s="88"/>
      <c r="CL6" s="88"/>
      <c r="CM6" s="88"/>
      <c r="CN6" s="88"/>
      <c r="CO6" s="88"/>
      <c r="CP6" s="89"/>
      <c r="CQ6" s="87" t="s">
        <v>29</v>
      </c>
      <c r="CR6" s="88"/>
      <c r="CS6" s="88"/>
      <c r="CT6" s="88"/>
      <c r="CU6" s="88"/>
      <c r="CV6" s="88"/>
      <c r="CW6" s="89"/>
      <c r="CX6" s="87" t="s">
        <v>30</v>
      </c>
      <c r="CY6" s="88"/>
      <c r="CZ6" s="88"/>
      <c r="DA6" s="88"/>
      <c r="DB6" s="88"/>
      <c r="DC6" s="88"/>
      <c r="DD6" s="89"/>
      <c r="DE6" s="90"/>
      <c r="DF6" s="91"/>
      <c r="DG6" s="91"/>
      <c r="DH6" s="91"/>
      <c r="DI6" s="91"/>
      <c r="DJ6" s="91"/>
      <c r="DK6" s="92"/>
      <c r="DL6" s="90"/>
      <c r="DM6" s="91"/>
      <c r="DN6" s="91"/>
      <c r="DO6" s="91"/>
      <c r="DP6" s="92"/>
      <c r="DQ6" s="90"/>
      <c r="DR6" s="91"/>
      <c r="DS6" s="91"/>
      <c r="DT6" s="91"/>
      <c r="DU6" s="92"/>
    </row>
    <row r="7" spans="1:125" ht="17.25" customHeight="1">
      <c r="A7" s="97"/>
      <c r="B7" s="85"/>
      <c r="C7" s="79" t="s">
        <v>22</v>
      </c>
      <c r="D7" s="79"/>
      <c r="E7" s="79"/>
      <c r="F7" s="79"/>
      <c r="G7" s="79"/>
      <c r="H7" s="79" t="s">
        <v>23</v>
      </c>
      <c r="I7" s="79"/>
      <c r="J7" s="79"/>
      <c r="K7" s="79"/>
      <c r="L7" s="79"/>
      <c r="M7" s="93"/>
      <c r="N7" s="94"/>
      <c r="O7" s="94"/>
      <c r="P7" s="94"/>
      <c r="Q7" s="95"/>
      <c r="R7" s="93"/>
      <c r="S7" s="94"/>
      <c r="T7" s="94"/>
      <c r="U7" s="94"/>
      <c r="V7" s="95"/>
      <c r="W7" s="93"/>
      <c r="X7" s="94"/>
      <c r="Y7" s="94"/>
      <c r="Z7" s="94"/>
      <c r="AA7" s="95"/>
      <c r="AB7" s="79" t="s">
        <v>22</v>
      </c>
      <c r="AC7" s="79"/>
      <c r="AD7" s="79"/>
      <c r="AE7" s="79"/>
      <c r="AF7" s="79"/>
      <c r="AG7" s="79" t="s">
        <v>23</v>
      </c>
      <c r="AH7" s="79"/>
      <c r="AI7" s="79"/>
      <c r="AJ7" s="79"/>
      <c r="AK7" s="79"/>
      <c r="AL7" s="93"/>
      <c r="AM7" s="94"/>
      <c r="AN7" s="94"/>
      <c r="AO7" s="94"/>
      <c r="AP7" s="95"/>
      <c r="AQ7" s="93"/>
      <c r="AR7" s="94"/>
      <c r="AS7" s="94"/>
      <c r="AT7" s="94"/>
      <c r="AU7" s="95"/>
      <c r="AV7" s="93"/>
      <c r="AW7" s="94"/>
      <c r="AX7" s="94"/>
      <c r="AY7" s="94"/>
      <c r="AZ7" s="95"/>
      <c r="BA7" s="79" t="s">
        <v>22</v>
      </c>
      <c r="BB7" s="79"/>
      <c r="BC7" s="79"/>
      <c r="BD7" s="79"/>
      <c r="BE7" s="79"/>
      <c r="BF7" s="79" t="s">
        <v>23</v>
      </c>
      <c r="BG7" s="79"/>
      <c r="BH7" s="79"/>
      <c r="BI7" s="79"/>
      <c r="BJ7" s="79"/>
      <c r="BK7" s="93"/>
      <c r="BL7" s="94"/>
      <c r="BM7" s="94"/>
      <c r="BN7" s="94"/>
      <c r="BO7" s="95"/>
      <c r="BP7" s="93"/>
      <c r="BQ7" s="94"/>
      <c r="BR7" s="94"/>
      <c r="BS7" s="94"/>
      <c r="BT7" s="95"/>
      <c r="BU7" s="93"/>
      <c r="BV7" s="94"/>
      <c r="BW7" s="94"/>
      <c r="BX7" s="94"/>
      <c r="BY7" s="95"/>
      <c r="BZ7" s="79" t="s">
        <v>22</v>
      </c>
      <c r="CA7" s="79"/>
      <c r="CB7" s="79"/>
      <c r="CC7" s="79"/>
      <c r="CD7" s="79"/>
      <c r="CE7" s="79" t="s">
        <v>23</v>
      </c>
      <c r="CF7" s="79"/>
      <c r="CG7" s="79"/>
      <c r="CH7" s="79"/>
      <c r="CI7" s="79"/>
      <c r="CJ7" s="93"/>
      <c r="CK7" s="94"/>
      <c r="CL7" s="94"/>
      <c r="CM7" s="94"/>
      <c r="CN7" s="94"/>
      <c r="CO7" s="94"/>
      <c r="CP7" s="95"/>
      <c r="CQ7" s="93"/>
      <c r="CR7" s="94"/>
      <c r="CS7" s="94"/>
      <c r="CT7" s="94"/>
      <c r="CU7" s="94"/>
      <c r="CV7" s="94"/>
      <c r="CW7" s="95"/>
      <c r="CX7" s="93"/>
      <c r="CY7" s="94"/>
      <c r="CZ7" s="94"/>
      <c r="DA7" s="94"/>
      <c r="DB7" s="94"/>
      <c r="DC7" s="94"/>
      <c r="DD7" s="95"/>
      <c r="DE7" s="93"/>
      <c r="DF7" s="94"/>
      <c r="DG7" s="94"/>
      <c r="DH7" s="94"/>
      <c r="DI7" s="94"/>
      <c r="DJ7" s="94"/>
      <c r="DK7" s="95"/>
      <c r="DL7" s="93"/>
      <c r="DM7" s="94"/>
      <c r="DN7" s="94"/>
      <c r="DO7" s="94"/>
      <c r="DP7" s="95"/>
      <c r="DQ7" s="93"/>
      <c r="DR7" s="94"/>
      <c r="DS7" s="94"/>
      <c r="DT7" s="94"/>
      <c r="DU7" s="95"/>
    </row>
    <row r="8" spans="1:125" ht="69" customHeight="1">
      <c r="A8" s="97"/>
      <c r="B8" s="85"/>
      <c r="C8" s="19" t="s">
        <v>19</v>
      </c>
      <c r="D8" s="6" t="s">
        <v>20</v>
      </c>
      <c r="E8" s="6" t="s">
        <v>18</v>
      </c>
      <c r="F8" s="6" t="s">
        <v>21</v>
      </c>
      <c r="G8" s="7" t="s">
        <v>17</v>
      </c>
      <c r="H8" s="19" t="s">
        <v>19</v>
      </c>
      <c r="I8" s="6" t="s">
        <v>20</v>
      </c>
      <c r="J8" s="6" t="s">
        <v>18</v>
      </c>
      <c r="K8" s="6" t="s">
        <v>21</v>
      </c>
      <c r="L8" s="7" t="s">
        <v>17</v>
      </c>
      <c r="M8" s="19" t="s">
        <v>19</v>
      </c>
      <c r="N8" s="6" t="s">
        <v>20</v>
      </c>
      <c r="O8" s="6" t="s">
        <v>18</v>
      </c>
      <c r="P8" s="6" t="s">
        <v>21</v>
      </c>
      <c r="Q8" s="7" t="s">
        <v>17</v>
      </c>
      <c r="R8" s="19" t="s">
        <v>19</v>
      </c>
      <c r="S8" s="6" t="s">
        <v>20</v>
      </c>
      <c r="T8" s="6" t="s">
        <v>18</v>
      </c>
      <c r="U8" s="6" t="s">
        <v>21</v>
      </c>
      <c r="V8" s="7" t="s">
        <v>17</v>
      </c>
      <c r="W8" s="19" t="s">
        <v>19</v>
      </c>
      <c r="X8" s="6" t="s">
        <v>20</v>
      </c>
      <c r="Y8" s="6" t="s">
        <v>18</v>
      </c>
      <c r="Z8" s="6" t="s">
        <v>21</v>
      </c>
      <c r="AA8" s="7" t="s">
        <v>17</v>
      </c>
      <c r="AB8" s="19" t="s">
        <v>19</v>
      </c>
      <c r="AC8" s="6" t="s">
        <v>20</v>
      </c>
      <c r="AD8" s="6" t="s">
        <v>18</v>
      </c>
      <c r="AE8" s="6" t="s">
        <v>21</v>
      </c>
      <c r="AF8" s="7" t="s">
        <v>17</v>
      </c>
      <c r="AG8" s="19" t="s">
        <v>19</v>
      </c>
      <c r="AH8" s="6" t="s">
        <v>20</v>
      </c>
      <c r="AI8" s="6" t="s">
        <v>18</v>
      </c>
      <c r="AJ8" s="6" t="s">
        <v>21</v>
      </c>
      <c r="AK8" s="7" t="s">
        <v>17</v>
      </c>
      <c r="AL8" s="19" t="s">
        <v>19</v>
      </c>
      <c r="AM8" s="6" t="s">
        <v>20</v>
      </c>
      <c r="AN8" s="6" t="s">
        <v>18</v>
      </c>
      <c r="AO8" s="6" t="s">
        <v>21</v>
      </c>
      <c r="AP8" s="7" t="s">
        <v>17</v>
      </c>
      <c r="AQ8" s="19" t="s">
        <v>19</v>
      </c>
      <c r="AR8" s="6" t="s">
        <v>20</v>
      </c>
      <c r="AS8" s="6" t="s">
        <v>18</v>
      </c>
      <c r="AT8" s="6" t="s">
        <v>21</v>
      </c>
      <c r="AU8" s="7" t="s">
        <v>17</v>
      </c>
      <c r="AV8" s="19" t="s">
        <v>19</v>
      </c>
      <c r="AW8" s="6" t="s">
        <v>20</v>
      </c>
      <c r="AX8" s="6" t="s">
        <v>18</v>
      </c>
      <c r="AY8" s="6" t="s">
        <v>21</v>
      </c>
      <c r="AZ8" s="7" t="s">
        <v>17</v>
      </c>
      <c r="BA8" s="19" t="s">
        <v>19</v>
      </c>
      <c r="BB8" s="6" t="s">
        <v>20</v>
      </c>
      <c r="BC8" s="6" t="s">
        <v>18</v>
      </c>
      <c r="BD8" s="6" t="s">
        <v>21</v>
      </c>
      <c r="BE8" s="7" t="s">
        <v>17</v>
      </c>
      <c r="BF8" s="19" t="s">
        <v>19</v>
      </c>
      <c r="BG8" s="6" t="s">
        <v>20</v>
      </c>
      <c r="BH8" s="6" t="s">
        <v>18</v>
      </c>
      <c r="BI8" s="6" t="s">
        <v>21</v>
      </c>
      <c r="BJ8" s="7" t="s">
        <v>17</v>
      </c>
      <c r="BK8" s="19" t="s">
        <v>19</v>
      </c>
      <c r="BL8" s="6" t="s">
        <v>20</v>
      </c>
      <c r="BM8" s="6" t="s">
        <v>18</v>
      </c>
      <c r="BN8" s="6" t="s">
        <v>21</v>
      </c>
      <c r="BO8" s="7" t="s">
        <v>17</v>
      </c>
      <c r="BP8" s="19" t="s">
        <v>19</v>
      </c>
      <c r="BQ8" s="6" t="s">
        <v>20</v>
      </c>
      <c r="BR8" s="6" t="s">
        <v>18</v>
      </c>
      <c r="BS8" s="6" t="s">
        <v>21</v>
      </c>
      <c r="BT8" s="7" t="s">
        <v>17</v>
      </c>
      <c r="BU8" s="19" t="s">
        <v>19</v>
      </c>
      <c r="BV8" s="6" t="s">
        <v>20</v>
      </c>
      <c r="BW8" s="6" t="s">
        <v>18</v>
      </c>
      <c r="BX8" s="6" t="s">
        <v>21</v>
      </c>
      <c r="BY8" s="7" t="s">
        <v>17</v>
      </c>
      <c r="BZ8" s="19" t="s">
        <v>19</v>
      </c>
      <c r="CA8" s="6" t="s">
        <v>20</v>
      </c>
      <c r="CB8" s="6" t="s">
        <v>18</v>
      </c>
      <c r="CC8" s="6" t="s">
        <v>21</v>
      </c>
      <c r="CD8" s="7" t="s">
        <v>17</v>
      </c>
      <c r="CE8" s="19" t="s">
        <v>19</v>
      </c>
      <c r="CF8" s="6" t="s">
        <v>20</v>
      </c>
      <c r="CG8" s="6" t="s">
        <v>18</v>
      </c>
      <c r="CH8" s="6" t="s">
        <v>21</v>
      </c>
      <c r="CI8" s="7" t="s">
        <v>17</v>
      </c>
      <c r="CJ8" s="19" t="s">
        <v>19</v>
      </c>
      <c r="CK8" s="6" t="s">
        <v>20</v>
      </c>
      <c r="CL8" s="6" t="s">
        <v>18</v>
      </c>
      <c r="CM8" s="6" t="s">
        <v>21</v>
      </c>
      <c r="CN8" s="7" t="s">
        <v>17</v>
      </c>
      <c r="CO8" s="55" t="s">
        <v>65</v>
      </c>
      <c r="CP8" s="55" t="s">
        <v>66</v>
      </c>
      <c r="CQ8" s="19" t="s">
        <v>19</v>
      </c>
      <c r="CR8" s="6" t="s">
        <v>20</v>
      </c>
      <c r="CS8" s="6" t="s">
        <v>18</v>
      </c>
      <c r="CT8" s="6" t="s">
        <v>21</v>
      </c>
      <c r="CU8" s="7" t="s">
        <v>17</v>
      </c>
      <c r="CV8" s="55" t="s">
        <v>65</v>
      </c>
      <c r="CW8" s="55" t="s">
        <v>66</v>
      </c>
      <c r="CX8" s="19" t="s">
        <v>19</v>
      </c>
      <c r="CY8" s="6" t="s">
        <v>20</v>
      </c>
      <c r="CZ8" s="6" t="s">
        <v>18</v>
      </c>
      <c r="DA8" s="6" t="s">
        <v>21</v>
      </c>
      <c r="DB8" s="7" t="s">
        <v>17</v>
      </c>
      <c r="DC8" s="55" t="s">
        <v>65</v>
      </c>
      <c r="DD8" s="55" t="s">
        <v>66</v>
      </c>
      <c r="DE8" s="19" t="s">
        <v>19</v>
      </c>
      <c r="DF8" s="6" t="s">
        <v>20</v>
      </c>
      <c r="DG8" s="6" t="s">
        <v>18</v>
      </c>
      <c r="DH8" s="6" t="s">
        <v>21</v>
      </c>
      <c r="DI8" s="7" t="s">
        <v>17</v>
      </c>
      <c r="DJ8" s="55" t="s">
        <v>65</v>
      </c>
      <c r="DK8" s="55" t="s">
        <v>66</v>
      </c>
      <c r="DL8" s="19" t="s">
        <v>19</v>
      </c>
      <c r="DM8" s="6" t="s">
        <v>20</v>
      </c>
      <c r="DN8" s="6" t="s">
        <v>18</v>
      </c>
      <c r="DO8" s="6" t="s">
        <v>21</v>
      </c>
      <c r="DP8" s="7" t="s">
        <v>17</v>
      </c>
      <c r="DQ8" s="19" t="s">
        <v>19</v>
      </c>
      <c r="DR8" s="6" t="s">
        <v>20</v>
      </c>
      <c r="DS8" s="6" t="s">
        <v>18</v>
      </c>
      <c r="DT8" s="6" t="s">
        <v>21</v>
      </c>
      <c r="DU8" s="7" t="s">
        <v>17</v>
      </c>
    </row>
    <row r="9" spans="1:125" ht="12.75">
      <c r="A9" s="3"/>
      <c r="B9" s="66" t="s">
        <v>1</v>
      </c>
      <c r="C9" s="33">
        <v>0</v>
      </c>
      <c r="D9" s="14">
        <v>0</v>
      </c>
      <c r="E9" s="14">
        <v>0</v>
      </c>
      <c r="F9" s="14">
        <f>C9*0.1</f>
        <v>0</v>
      </c>
      <c r="G9" s="14">
        <v>0</v>
      </c>
      <c r="H9" s="33">
        <v>0</v>
      </c>
      <c r="I9" s="14">
        <v>0</v>
      </c>
      <c r="J9" s="14">
        <v>0</v>
      </c>
      <c r="K9" s="14">
        <f>H9*0.1</f>
        <v>0</v>
      </c>
      <c r="L9" s="14">
        <v>0</v>
      </c>
      <c r="M9" s="33">
        <v>100</v>
      </c>
      <c r="N9" s="14">
        <v>100</v>
      </c>
      <c r="O9" s="14">
        <f aca="true" t="shared" si="0" ref="O9:O21">N9/M9*100</f>
        <v>100</v>
      </c>
      <c r="P9" s="14">
        <f aca="true" t="shared" si="1" ref="P9:P21">M9*0.1</f>
        <v>10</v>
      </c>
      <c r="Q9" s="14">
        <v>0</v>
      </c>
      <c r="R9" s="33">
        <v>100</v>
      </c>
      <c r="S9" s="14">
        <v>100</v>
      </c>
      <c r="T9" s="14">
        <f>S9/R9*100</f>
        <v>100</v>
      </c>
      <c r="U9" s="14">
        <f>R9*0.1</f>
        <v>10</v>
      </c>
      <c r="V9" s="14">
        <v>0</v>
      </c>
      <c r="W9" s="17">
        <v>0</v>
      </c>
      <c r="X9" s="9">
        <v>0</v>
      </c>
      <c r="Y9" s="9">
        <v>0</v>
      </c>
      <c r="Z9" s="9">
        <v>0</v>
      </c>
      <c r="AA9" s="9">
        <v>0</v>
      </c>
      <c r="AB9" s="18">
        <v>0</v>
      </c>
      <c r="AC9" s="31">
        <v>0</v>
      </c>
      <c r="AD9" s="9">
        <v>0</v>
      </c>
      <c r="AE9" s="16">
        <f>AB9*0.1</f>
        <v>0</v>
      </c>
      <c r="AF9" s="49">
        <v>0</v>
      </c>
      <c r="AG9" s="37">
        <v>0</v>
      </c>
      <c r="AH9" s="31">
        <v>0</v>
      </c>
      <c r="AI9" s="9" t="e">
        <f>AH9/AG9*100</f>
        <v>#DIV/0!</v>
      </c>
      <c r="AJ9" s="16">
        <f>AG9*0.1</f>
        <v>0</v>
      </c>
      <c r="AK9" s="49">
        <v>0</v>
      </c>
      <c r="AL9" s="37">
        <v>5</v>
      </c>
      <c r="AM9" s="31">
        <v>5</v>
      </c>
      <c r="AN9" s="49">
        <f>AM9/AL9*100</f>
        <v>100</v>
      </c>
      <c r="AO9" s="31">
        <f aca="true" t="shared" si="2" ref="AO9:AO22">AL9*0.1</f>
        <v>0.5</v>
      </c>
      <c r="AP9" s="49">
        <v>0</v>
      </c>
      <c r="AQ9" s="37">
        <v>10</v>
      </c>
      <c r="AR9" s="31">
        <v>10</v>
      </c>
      <c r="AS9" s="9">
        <f aca="true" t="shared" si="3" ref="AS9:AS22">AR9/AQ9*100</f>
        <v>100</v>
      </c>
      <c r="AT9" s="16">
        <f aca="true" t="shared" si="4" ref="AT9:AT22">AQ9*0.1</f>
        <v>1</v>
      </c>
      <c r="AU9" s="49">
        <v>0</v>
      </c>
      <c r="AV9" s="18">
        <v>0</v>
      </c>
      <c r="AW9" s="31">
        <v>0</v>
      </c>
      <c r="AX9" s="9">
        <v>0</v>
      </c>
      <c r="AY9" s="16">
        <v>0</v>
      </c>
      <c r="AZ9" s="49">
        <v>0</v>
      </c>
      <c r="BA9" s="17">
        <v>0</v>
      </c>
      <c r="BB9" s="9">
        <v>0</v>
      </c>
      <c r="BC9" s="9">
        <v>0</v>
      </c>
      <c r="BD9" s="9">
        <f>BA9*0.1</f>
        <v>0</v>
      </c>
      <c r="BE9" s="9">
        <v>0</v>
      </c>
      <c r="BF9" s="17">
        <v>0</v>
      </c>
      <c r="BG9" s="9">
        <v>0</v>
      </c>
      <c r="BH9" s="9">
        <v>0</v>
      </c>
      <c r="BI9" s="9">
        <f>BF9*0.1</f>
        <v>0</v>
      </c>
      <c r="BJ9" s="9">
        <v>0</v>
      </c>
      <c r="BK9" s="17">
        <v>100</v>
      </c>
      <c r="BL9" s="9">
        <v>100</v>
      </c>
      <c r="BM9" s="9">
        <f aca="true" t="shared" si="5" ref="BM9:BM19">BL9/BK9*100</f>
        <v>100</v>
      </c>
      <c r="BN9" s="9">
        <f aca="true" t="shared" si="6" ref="BN9:BN19">BK9*0.1</f>
        <v>10</v>
      </c>
      <c r="BO9" s="9">
        <v>0</v>
      </c>
      <c r="BP9" s="17">
        <v>100</v>
      </c>
      <c r="BQ9" s="9">
        <v>100</v>
      </c>
      <c r="BR9" s="9">
        <f>BQ9/BP9*100</f>
        <v>100</v>
      </c>
      <c r="BS9" s="9">
        <f>BP9*0.1</f>
        <v>10</v>
      </c>
      <c r="BT9" s="9">
        <v>0</v>
      </c>
      <c r="BU9" s="17">
        <v>0</v>
      </c>
      <c r="BV9" s="9">
        <v>0</v>
      </c>
      <c r="BW9" s="9">
        <v>0</v>
      </c>
      <c r="BX9" s="9">
        <v>0</v>
      </c>
      <c r="BY9" s="9">
        <v>0</v>
      </c>
      <c r="BZ9" s="18">
        <v>0</v>
      </c>
      <c r="CA9" s="16">
        <v>0</v>
      </c>
      <c r="CB9" s="9" t="e">
        <f aca="true" t="shared" si="7" ref="CB9:CB16">CA9/BZ9*100</f>
        <v>#DIV/0!</v>
      </c>
      <c r="CC9" s="16">
        <f aca="true" t="shared" si="8" ref="CC9:CC22">BZ9*0.1</f>
        <v>0</v>
      </c>
      <c r="CD9" s="31">
        <v>0</v>
      </c>
      <c r="CE9" s="37">
        <v>0</v>
      </c>
      <c r="CF9" s="31">
        <v>0</v>
      </c>
      <c r="CG9" s="9">
        <v>0</v>
      </c>
      <c r="CH9" s="16">
        <f aca="true" t="shared" si="9" ref="CH9:CH22">CE9*0.1</f>
        <v>0</v>
      </c>
      <c r="CI9" s="31">
        <v>0</v>
      </c>
      <c r="CJ9" s="37">
        <v>36</v>
      </c>
      <c r="CK9" s="63">
        <v>36</v>
      </c>
      <c r="CL9" s="9">
        <f aca="true" t="shared" si="10" ref="CL9:CL19">CK9/CJ9*100</f>
        <v>100</v>
      </c>
      <c r="CM9" s="16">
        <f aca="true" t="shared" si="11" ref="CM9:CM21">CJ9*0.1</f>
        <v>3.6</v>
      </c>
      <c r="CN9" s="31">
        <v>0</v>
      </c>
      <c r="CO9" s="48">
        <v>1</v>
      </c>
      <c r="CP9" s="48"/>
      <c r="CQ9" s="37">
        <v>46</v>
      </c>
      <c r="CR9" s="63">
        <v>46</v>
      </c>
      <c r="CS9" s="49">
        <f>CR9/CQ9*100</f>
        <v>100</v>
      </c>
      <c r="CT9" s="31">
        <f aca="true" t="shared" si="12" ref="CT9:CT21">CQ9*0.1</f>
        <v>4.6000000000000005</v>
      </c>
      <c r="CU9" s="31">
        <v>0</v>
      </c>
      <c r="CV9" s="48">
        <v>2</v>
      </c>
      <c r="CW9" s="48"/>
      <c r="CX9" s="18"/>
      <c r="CY9" s="51"/>
      <c r="CZ9" s="9">
        <v>0</v>
      </c>
      <c r="DA9" s="16">
        <v>0</v>
      </c>
      <c r="DB9" s="31">
        <v>0</v>
      </c>
      <c r="DC9" s="62"/>
      <c r="DD9" s="62"/>
      <c r="DE9" s="37">
        <f aca="true" t="shared" si="13" ref="DE9:DE21">CJ9+CQ9+CX9</f>
        <v>82</v>
      </c>
      <c r="DF9" s="16">
        <f aca="true" t="shared" si="14" ref="DF9:DF21">CK9+CR9+CY9</f>
        <v>82</v>
      </c>
      <c r="DG9" s="9">
        <f aca="true" t="shared" si="15" ref="DG9:DG22">DF9/DE9*100</f>
        <v>100</v>
      </c>
      <c r="DH9" s="16">
        <f aca="true" t="shared" si="16" ref="DH9:DH22">DE9*0.1</f>
        <v>8.200000000000001</v>
      </c>
      <c r="DI9" s="4">
        <v>0</v>
      </c>
      <c r="DJ9" s="4">
        <f aca="true" t="shared" si="17" ref="DJ9:DJ21">CO9+CV9+DC9</f>
        <v>3</v>
      </c>
      <c r="DK9" s="4">
        <f aca="true" t="shared" si="18" ref="DK9:DK21">CP9+CW9+DD9</f>
        <v>0</v>
      </c>
      <c r="DL9" s="18">
        <f aca="true" t="shared" si="19" ref="DL9:DL21">BZ9+CE9</f>
        <v>0</v>
      </c>
      <c r="DM9" s="16">
        <f aca="true" t="shared" si="20" ref="DM9:DM21">CA9+CF9</f>
        <v>0</v>
      </c>
      <c r="DN9" s="9" t="e">
        <f aca="true" t="shared" si="21" ref="DN9:DN22">DM9/DL9*100</f>
        <v>#DIV/0!</v>
      </c>
      <c r="DO9" s="16">
        <f aca="true" t="shared" si="22" ref="DO9:DO21">DL9*0.1</f>
        <v>0</v>
      </c>
      <c r="DP9" s="4">
        <v>0</v>
      </c>
      <c r="DQ9" s="18">
        <f aca="true" t="shared" si="23" ref="DQ9:DQ21">DE9+DL9</f>
        <v>82</v>
      </c>
      <c r="DR9" s="16">
        <f aca="true" t="shared" si="24" ref="DR9:DR21">CF9+DF9+CA9</f>
        <v>82</v>
      </c>
      <c r="DS9" s="9">
        <f aca="true" t="shared" si="25" ref="DS9:DS22">DR9/DQ9*100</f>
        <v>100</v>
      </c>
      <c r="DT9" s="16">
        <f aca="true" t="shared" si="26" ref="DT9:DT21">DQ9*0.1</f>
        <v>8.200000000000001</v>
      </c>
      <c r="DU9" s="4">
        <v>0</v>
      </c>
    </row>
    <row r="10" spans="1:125" ht="12.75">
      <c r="A10" s="3"/>
      <c r="B10" s="54" t="s">
        <v>2</v>
      </c>
      <c r="C10" s="33">
        <v>0</v>
      </c>
      <c r="D10" s="14">
        <v>0</v>
      </c>
      <c r="E10" s="14">
        <v>0</v>
      </c>
      <c r="F10" s="14">
        <f>C10*0.1</f>
        <v>0</v>
      </c>
      <c r="G10" s="14">
        <v>0</v>
      </c>
      <c r="H10" s="33">
        <v>0</v>
      </c>
      <c r="I10" s="14">
        <v>0</v>
      </c>
      <c r="J10" s="14">
        <v>0</v>
      </c>
      <c r="K10" s="14">
        <f>H10*0.1</f>
        <v>0</v>
      </c>
      <c r="L10" s="14">
        <v>0</v>
      </c>
      <c r="M10" s="33">
        <v>100</v>
      </c>
      <c r="N10" s="14">
        <v>100</v>
      </c>
      <c r="O10" s="14">
        <f t="shared" si="0"/>
        <v>100</v>
      </c>
      <c r="P10" s="14">
        <f t="shared" si="1"/>
        <v>10</v>
      </c>
      <c r="Q10" s="14">
        <v>0</v>
      </c>
      <c r="R10" s="33">
        <v>100</v>
      </c>
      <c r="S10" s="14">
        <v>100</v>
      </c>
      <c r="T10" s="14">
        <f>S10/R10*100</f>
        <v>100</v>
      </c>
      <c r="U10" s="14">
        <f>R10*0.1</f>
        <v>10</v>
      </c>
      <c r="V10" s="14">
        <v>0</v>
      </c>
      <c r="W10" s="17">
        <v>0</v>
      </c>
      <c r="X10" s="9">
        <v>0</v>
      </c>
      <c r="Y10" s="9">
        <v>0</v>
      </c>
      <c r="Z10" s="9">
        <v>0</v>
      </c>
      <c r="AA10" s="9">
        <v>0</v>
      </c>
      <c r="AB10" s="37">
        <v>1</v>
      </c>
      <c r="AC10" s="31">
        <v>1</v>
      </c>
      <c r="AD10" s="49">
        <v>0</v>
      </c>
      <c r="AE10" s="31">
        <f>AB10*0.1</f>
        <v>0.1</v>
      </c>
      <c r="AF10" s="49">
        <v>0</v>
      </c>
      <c r="AG10" s="37">
        <v>1</v>
      </c>
      <c r="AH10" s="31">
        <v>0</v>
      </c>
      <c r="AI10" s="9">
        <f>AH10/AG10*100</f>
        <v>0</v>
      </c>
      <c r="AJ10" s="16">
        <f>AG10*0.1</f>
        <v>0.1</v>
      </c>
      <c r="AK10" s="49">
        <v>0</v>
      </c>
      <c r="AL10" s="37">
        <v>5</v>
      </c>
      <c r="AM10" s="31">
        <v>2</v>
      </c>
      <c r="AN10" s="49">
        <f aca="true" t="shared" si="27" ref="AN10:AN21">AM10/AL10*100</f>
        <v>40</v>
      </c>
      <c r="AO10" s="31">
        <f t="shared" si="2"/>
        <v>0.5</v>
      </c>
      <c r="AP10" s="49">
        <v>-2</v>
      </c>
      <c r="AQ10" s="37">
        <v>8</v>
      </c>
      <c r="AR10" s="31">
        <v>6</v>
      </c>
      <c r="AS10" s="49">
        <f t="shared" si="3"/>
        <v>75</v>
      </c>
      <c r="AT10" s="31">
        <f t="shared" si="4"/>
        <v>0.8</v>
      </c>
      <c r="AU10" s="49">
        <v>-1</v>
      </c>
      <c r="AV10" s="18">
        <v>0</v>
      </c>
      <c r="AW10" s="31">
        <v>0</v>
      </c>
      <c r="AX10" s="49">
        <v>0</v>
      </c>
      <c r="AY10" s="31">
        <v>0</v>
      </c>
      <c r="AZ10" s="49">
        <v>0</v>
      </c>
      <c r="BA10" s="50">
        <v>0</v>
      </c>
      <c r="BB10" s="9">
        <v>0</v>
      </c>
      <c r="BC10" s="9">
        <v>0</v>
      </c>
      <c r="BD10" s="9">
        <f>BA10*0.1</f>
        <v>0</v>
      </c>
      <c r="BE10" s="9">
        <v>0</v>
      </c>
      <c r="BF10" s="17">
        <v>0</v>
      </c>
      <c r="BG10" s="9">
        <v>0</v>
      </c>
      <c r="BH10" s="9">
        <v>0</v>
      </c>
      <c r="BI10" s="9">
        <f>BF10*0.1</f>
        <v>0</v>
      </c>
      <c r="BJ10" s="9">
        <v>0</v>
      </c>
      <c r="BK10" s="17">
        <v>100</v>
      </c>
      <c r="BL10" s="9">
        <v>100</v>
      </c>
      <c r="BM10" s="9">
        <f t="shared" si="5"/>
        <v>100</v>
      </c>
      <c r="BN10" s="9">
        <f t="shared" si="6"/>
        <v>10</v>
      </c>
      <c r="BO10" s="9">
        <v>0</v>
      </c>
      <c r="BP10" s="17">
        <v>100</v>
      </c>
      <c r="BQ10" s="9">
        <v>100</v>
      </c>
      <c r="BR10" s="9">
        <f>BQ10/BP10*100</f>
        <v>100</v>
      </c>
      <c r="BS10" s="9">
        <f>BP10*0.1</f>
        <v>10</v>
      </c>
      <c r="BT10" s="9">
        <v>0</v>
      </c>
      <c r="BU10" s="17">
        <v>0</v>
      </c>
      <c r="BV10" s="9">
        <v>0</v>
      </c>
      <c r="BW10" s="9">
        <v>0</v>
      </c>
      <c r="BX10" s="9">
        <v>0</v>
      </c>
      <c r="BY10" s="9">
        <v>0</v>
      </c>
      <c r="BZ10" s="37">
        <v>13</v>
      </c>
      <c r="CA10" s="31">
        <v>13</v>
      </c>
      <c r="CB10" s="49">
        <f t="shared" si="7"/>
        <v>100</v>
      </c>
      <c r="CC10" s="31">
        <f t="shared" si="8"/>
        <v>1.3</v>
      </c>
      <c r="CD10" s="31">
        <v>0</v>
      </c>
      <c r="CE10" s="37">
        <v>11</v>
      </c>
      <c r="CF10" s="31">
        <v>11</v>
      </c>
      <c r="CG10" s="49">
        <v>0</v>
      </c>
      <c r="CH10" s="16">
        <f t="shared" si="9"/>
        <v>1.1</v>
      </c>
      <c r="CI10" s="31">
        <v>0</v>
      </c>
      <c r="CJ10" s="37">
        <v>29</v>
      </c>
      <c r="CK10" s="63">
        <v>29</v>
      </c>
      <c r="CL10" s="9">
        <f t="shared" si="10"/>
        <v>100</v>
      </c>
      <c r="CM10" s="16">
        <f t="shared" si="11"/>
        <v>2.9000000000000004</v>
      </c>
      <c r="CN10" s="31">
        <v>0</v>
      </c>
      <c r="CO10" s="62"/>
      <c r="CP10" s="62"/>
      <c r="CQ10" s="37">
        <v>36</v>
      </c>
      <c r="CR10" s="63">
        <v>36</v>
      </c>
      <c r="CS10" s="49">
        <f>CR10/CQ10*100</f>
        <v>100</v>
      </c>
      <c r="CT10" s="31">
        <f t="shared" si="12"/>
        <v>3.6</v>
      </c>
      <c r="CU10" s="31">
        <v>0</v>
      </c>
      <c r="CV10" s="48">
        <v>2</v>
      </c>
      <c r="CW10" s="48"/>
      <c r="CX10" s="18"/>
      <c r="CY10" s="51"/>
      <c r="CZ10" s="9">
        <v>0</v>
      </c>
      <c r="DA10" s="16">
        <v>0</v>
      </c>
      <c r="DB10" s="31">
        <v>0</v>
      </c>
      <c r="DC10" s="62"/>
      <c r="DD10" s="62"/>
      <c r="DE10" s="37">
        <f t="shared" si="13"/>
        <v>65</v>
      </c>
      <c r="DF10" s="16">
        <f t="shared" si="14"/>
        <v>65</v>
      </c>
      <c r="DG10" s="9">
        <f t="shared" si="15"/>
        <v>100</v>
      </c>
      <c r="DH10" s="16">
        <f t="shared" si="16"/>
        <v>6.5</v>
      </c>
      <c r="DI10" s="4">
        <v>0</v>
      </c>
      <c r="DJ10" s="4">
        <f t="shared" si="17"/>
        <v>2</v>
      </c>
      <c r="DK10" s="4">
        <f t="shared" si="18"/>
        <v>0</v>
      </c>
      <c r="DL10" s="18">
        <f t="shared" si="19"/>
        <v>24</v>
      </c>
      <c r="DM10" s="16">
        <f t="shared" si="20"/>
        <v>24</v>
      </c>
      <c r="DN10" s="9">
        <f t="shared" si="21"/>
        <v>100</v>
      </c>
      <c r="DO10" s="16">
        <f t="shared" si="22"/>
        <v>2.4000000000000004</v>
      </c>
      <c r="DP10" s="4">
        <v>0</v>
      </c>
      <c r="DQ10" s="18">
        <f t="shared" si="23"/>
        <v>89</v>
      </c>
      <c r="DR10" s="16">
        <f t="shared" si="24"/>
        <v>89</v>
      </c>
      <c r="DS10" s="9">
        <f t="shared" si="25"/>
        <v>100</v>
      </c>
      <c r="DT10" s="16">
        <f t="shared" si="26"/>
        <v>8.9</v>
      </c>
      <c r="DU10" s="4">
        <v>0</v>
      </c>
    </row>
    <row r="11" spans="1:125" ht="12.75">
      <c r="A11" s="3"/>
      <c r="B11" s="54" t="s">
        <v>3</v>
      </c>
      <c r="C11" s="17">
        <v>0</v>
      </c>
      <c r="D11" s="9">
        <v>0</v>
      </c>
      <c r="E11" s="9">
        <v>0</v>
      </c>
      <c r="F11" s="9">
        <f aca="true" t="shared" si="28" ref="F11:F18">C11*0.1</f>
        <v>0</v>
      </c>
      <c r="G11" s="9">
        <v>0</v>
      </c>
      <c r="H11" s="33">
        <v>100</v>
      </c>
      <c r="I11" s="14">
        <v>100</v>
      </c>
      <c r="J11" s="14">
        <f aca="true" t="shared" si="29" ref="J11:J18">I11/H11*100</f>
        <v>100</v>
      </c>
      <c r="K11" s="14">
        <f aca="true" t="shared" si="30" ref="K11:K18">H11*0.1</f>
        <v>10</v>
      </c>
      <c r="L11" s="14">
        <v>0</v>
      </c>
      <c r="M11" s="33">
        <v>100</v>
      </c>
      <c r="N11" s="14">
        <v>100</v>
      </c>
      <c r="O11" s="14">
        <f t="shared" si="0"/>
        <v>100</v>
      </c>
      <c r="P11" s="14">
        <f t="shared" si="1"/>
        <v>10</v>
      </c>
      <c r="Q11" s="14">
        <v>0</v>
      </c>
      <c r="R11" s="33">
        <v>100</v>
      </c>
      <c r="S11" s="14">
        <v>100</v>
      </c>
      <c r="T11" s="14">
        <f>S11/R11*100</f>
        <v>100</v>
      </c>
      <c r="U11" s="14">
        <f>R11*0.1</f>
        <v>10</v>
      </c>
      <c r="V11" s="14">
        <v>0</v>
      </c>
      <c r="W11" s="17">
        <v>100</v>
      </c>
      <c r="X11" s="9">
        <v>100</v>
      </c>
      <c r="Y11" s="9">
        <f>X11/W11*100</f>
        <v>100</v>
      </c>
      <c r="Z11" s="9">
        <f>W11*0.1</f>
        <v>10</v>
      </c>
      <c r="AA11" s="9">
        <v>0</v>
      </c>
      <c r="AB11" s="18">
        <v>0</v>
      </c>
      <c r="AC11" s="31">
        <v>0</v>
      </c>
      <c r="AD11" s="49">
        <v>0</v>
      </c>
      <c r="AE11" s="31">
        <f aca="true" t="shared" si="31" ref="AE11:AE17">AB11*0.1</f>
        <v>0</v>
      </c>
      <c r="AF11" s="49">
        <v>0</v>
      </c>
      <c r="AG11" s="37">
        <v>1</v>
      </c>
      <c r="AH11" s="31">
        <v>0</v>
      </c>
      <c r="AI11" s="49">
        <f aca="true" t="shared" si="32" ref="AI11:AI17">AH11/AG11*100</f>
        <v>0</v>
      </c>
      <c r="AJ11" s="31">
        <f aca="true" t="shared" si="33" ref="AJ11:AJ17">AG11*0.1</f>
        <v>0.1</v>
      </c>
      <c r="AK11" s="49">
        <v>0</v>
      </c>
      <c r="AL11" s="37">
        <v>2</v>
      </c>
      <c r="AM11" s="31">
        <v>2</v>
      </c>
      <c r="AN11" s="49">
        <f t="shared" si="27"/>
        <v>100</v>
      </c>
      <c r="AO11" s="31">
        <f t="shared" si="2"/>
        <v>0.2</v>
      </c>
      <c r="AP11" s="49">
        <v>0</v>
      </c>
      <c r="AQ11" s="37">
        <v>8</v>
      </c>
      <c r="AR11" s="31">
        <v>8</v>
      </c>
      <c r="AS11" s="49">
        <f t="shared" si="3"/>
        <v>100</v>
      </c>
      <c r="AT11" s="31">
        <f t="shared" si="4"/>
        <v>0.8</v>
      </c>
      <c r="AU11" s="49">
        <v>0</v>
      </c>
      <c r="AV11" s="18">
        <v>0</v>
      </c>
      <c r="AW11" s="31">
        <v>0</v>
      </c>
      <c r="AX11" s="49" t="e">
        <f>AW11/AV11*100</f>
        <v>#DIV/0!</v>
      </c>
      <c r="AY11" s="31">
        <f aca="true" t="shared" si="34" ref="AY11:AY16">AV11*0.1</f>
        <v>0</v>
      </c>
      <c r="AZ11" s="49">
        <v>0</v>
      </c>
      <c r="BA11" s="50">
        <v>0</v>
      </c>
      <c r="BB11" s="9">
        <v>0</v>
      </c>
      <c r="BC11" s="9">
        <v>0</v>
      </c>
      <c r="BD11" s="9">
        <f aca="true" t="shared" si="35" ref="BD11:BD18">BA11*0.1</f>
        <v>0</v>
      </c>
      <c r="BE11" s="9">
        <v>0</v>
      </c>
      <c r="BF11" s="17">
        <v>100</v>
      </c>
      <c r="BG11" s="9">
        <v>100</v>
      </c>
      <c r="BH11" s="9">
        <f aca="true" t="shared" si="36" ref="BH11:BH17">BG11/BF11*100</f>
        <v>100</v>
      </c>
      <c r="BI11" s="9">
        <f aca="true" t="shared" si="37" ref="BI11:BI18">BF11*0.1</f>
        <v>10</v>
      </c>
      <c r="BJ11" s="9">
        <v>0</v>
      </c>
      <c r="BK11" s="17">
        <v>100</v>
      </c>
      <c r="BL11" s="9">
        <v>100</v>
      </c>
      <c r="BM11" s="9">
        <f t="shared" si="5"/>
        <v>100</v>
      </c>
      <c r="BN11" s="9">
        <f t="shared" si="6"/>
        <v>10</v>
      </c>
      <c r="BO11" s="9">
        <v>0</v>
      </c>
      <c r="BP11" s="17">
        <v>100</v>
      </c>
      <c r="BQ11" s="9">
        <v>100</v>
      </c>
      <c r="BR11" s="9">
        <f>BQ11/BP11*100</f>
        <v>100</v>
      </c>
      <c r="BS11" s="9">
        <f>BP11*0.1</f>
        <v>10</v>
      </c>
      <c r="BT11" s="9">
        <v>0</v>
      </c>
      <c r="BU11" s="17">
        <v>100</v>
      </c>
      <c r="BV11" s="9">
        <v>100</v>
      </c>
      <c r="BW11" s="9">
        <f>BV11/BU11*100</f>
        <v>100</v>
      </c>
      <c r="BX11" s="9">
        <f>BU11*0.1</f>
        <v>10</v>
      </c>
      <c r="BY11" s="9">
        <v>0</v>
      </c>
      <c r="BZ11" s="18">
        <v>0</v>
      </c>
      <c r="CA11" s="16">
        <v>0</v>
      </c>
      <c r="CB11" s="9" t="e">
        <f t="shared" si="7"/>
        <v>#DIV/0!</v>
      </c>
      <c r="CC11" s="16">
        <f t="shared" si="8"/>
        <v>0</v>
      </c>
      <c r="CD11" s="31">
        <v>0</v>
      </c>
      <c r="CE11" s="37">
        <v>7</v>
      </c>
      <c r="CF11" s="31">
        <v>7</v>
      </c>
      <c r="CG11" s="9">
        <f aca="true" t="shared" si="38" ref="CG11:CG22">CF11/CE11*100</f>
        <v>100</v>
      </c>
      <c r="CH11" s="16">
        <f t="shared" si="9"/>
        <v>0.7000000000000001</v>
      </c>
      <c r="CI11" s="31">
        <v>0</v>
      </c>
      <c r="CJ11" s="37">
        <v>16</v>
      </c>
      <c r="CK11" s="63">
        <v>16</v>
      </c>
      <c r="CL11" s="9">
        <f t="shared" si="10"/>
        <v>100</v>
      </c>
      <c r="CM11" s="16">
        <f t="shared" si="11"/>
        <v>1.6</v>
      </c>
      <c r="CN11" s="31">
        <v>0</v>
      </c>
      <c r="CO11" s="62"/>
      <c r="CP11" s="62"/>
      <c r="CQ11" s="37">
        <v>23</v>
      </c>
      <c r="CR11" s="63">
        <v>23</v>
      </c>
      <c r="CS11" s="49">
        <f>CR11/CQ11*100</f>
        <v>100</v>
      </c>
      <c r="CT11" s="16">
        <f t="shared" si="12"/>
        <v>2.3000000000000003</v>
      </c>
      <c r="CU11" s="31">
        <v>0</v>
      </c>
      <c r="CV11" s="62"/>
      <c r="CW11" s="62"/>
      <c r="CX11" s="18"/>
      <c r="CY11" s="51"/>
      <c r="CZ11" s="9" t="e">
        <f aca="true" t="shared" si="39" ref="CZ11:CZ16">CY11/CX11*100</f>
        <v>#DIV/0!</v>
      </c>
      <c r="DA11" s="16">
        <f aca="true" t="shared" si="40" ref="DA11:DA16">CX11*0.1</f>
        <v>0</v>
      </c>
      <c r="DB11" s="31">
        <v>0</v>
      </c>
      <c r="DC11" s="62"/>
      <c r="DD11" s="62"/>
      <c r="DE11" s="37">
        <f t="shared" si="13"/>
        <v>39</v>
      </c>
      <c r="DF11" s="16">
        <f t="shared" si="14"/>
        <v>39</v>
      </c>
      <c r="DG11" s="9">
        <f t="shared" si="15"/>
        <v>100</v>
      </c>
      <c r="DH11" s="16">
        <f t="shared" si="16"/>
        <v>3.9000000000000004</v>
      </c>
      <c r="DI11" s="4">
        <v>0</v>
      </c>
      <c r="DJ11" s="4">
        <f t="shared" si="17"/>
        <v>0</v>
      </c>
      <c r="DK11" s="4">
        <f t="shared" si="18"/>
        <v>0</v>
      </c>
      <c r="DL11" s="18">
        <f t="shared" si="19"/>
        <v>7</v>
      </c>
      <c r="DM11" s="16">
        <f t="shared" si="20"/>
        <v>7</v>
      </c>
      <c r="DN11" s="9">
        <f t="shared" si="21"/>
        <v>100</v>
      </c>
      <c r="DO11" s="16">
        <f t="shared" si="22"/>
        <v>0.7000000000000001</v>
      </c>
      <c r="DP11" s="4">
        <v>0</v>
      </c>
      <c r="DQ11" s="18">
        <f t="shared" si="23"/>
        <v>46</v>
      </c>
      <c r="DR11" s="16">
        <f t="shared" si="24"/>
        <v>46</v>
      </c>
      <c r="DS11" s="9">
        <f t="shared" si="25"/>
        <v>100</v>
      </c>
      <c r="DT11" s="16">
        <f t="shared" si="26"/>
        <v>4.6000000000000005</v>
      </c>
      <c r="DU11" s="4">
        <v>0</v>
      </c>
    </row>
    <row r="12" spans="1:125" ht="12.75">
      <c r="A12" s="3"/>
      <c r="B12" s="54" t="s">
        <v>14</v>
      </c>
      <c r="C12" s="33">
        <v>100</v>
      </c>
      <c r="D12" s="14">
        <v>100</v>
      </c>
      <c r="E12" s="14">
        <f aca="true" t="shared" si="41" ref="E12:E18">D12/C12*100</f>
        <v>100</v>
      </c>
      <c r="F12" s="14">
        <f t="shared" si="28"/>
        <v>10</v>
      </c>
      <c r="G12" s="14">
        <v>0</v>
      </c>
      <c r="H12" s="33">
        <v>100</v>
      </c>
      <c r="I12" s="14">
        <v>100</v>
      </c>
      <c r="J12" s="14">
        <f t="shared" si="29"/>
        <v>100</v>
      </c>
      <c r="K12" s="14">
        <f t="shared" si="30"/>
        <v>10</v>
      </c>
      <c r="L12" s="14">
        <v>0</v>
      </c>
      <c r="M12" s="33">
        <v>100</v>
      </c>
      <c r="N12" s="14">
        <v>100</v>
      </c>
      <c r="O12" s="14">
        <f t="shared" si="0"/>
        <v>100</v>
      </c>
      <c r="P12" s="14">
        <f t="shared" si="1"/>
        <v>10</v>
      </c>
      <c r="Q12" s="14">
        <v>0</v>
      </c>
      <c r="R12" s="33">
        <v>100</v>
      </c>
      <c r="S12" s="14">
        <v>100</v>
      </c>
      <c r="T12" s="14">
        <f>S12/R12*100</f>
        <v>100</v>
      </c>
      <c r="U12" s="14">
        <f>R12*0.1</f>
        <v>10</v>
      </c>
      <c r="V12" s="14">
        <v>0</v>
      </c>
      <c r="W12" s="17">
        <v>100</v>
      </c>
      <c r="X12" s="9">
        <v>100</v>
      </c>
      <c r="Y12" s="9">
        <f>X12/W12*100</f>
        <v>100</v>
      </c>
      <c r="Z12" s="9">
        <f>W12*0.1</f>
        <v>10</v>
      </c>
      <c r="AA12" s="9">
        <v>0</v>
      </c>
      <c r="AB12" s="18">
        <v>0</v>
      </c>
      <c r="AC12" s="31">
        <v>0</v>
      </c>
      <c r="AD12" s="49" t="e">
        <f aca="true" t="shared" si="42" ref="AD12:AD17">AC12/AB12*100</f>
        <v>#DIV/0!</v>
      </c>
      <c r="AE12" s="31">
        <f t="shared" si="31"/>
        <v>0</v>
      </c>
      <c r="AF12" s="49">
        <v>0</v>
      </c>
      <c r="AG12" s="37">
        <v>1</v>
      </c>
      <c r="AH12" s="31">
        <v>1</v>
      </c>
      <c r="AI12" s="49">
        <f t="shared" si="32"/>
        <v>100</v>
      </c>
      <c r="AJ12" s="31">
        <f t="shared" si="33"/>
        <v>0.1</v>
      </c>
      <c r="AK12" s="49">
        <v>0</v>
      </c>
      <c r="AL12" s="37">
        <v>5</v>
      </c>
      <c r="AM12" s="31">
        <v>5</v>
      </c>
      <c r="AN12" s="49">
        <f t="shared" si="27"/>
        <v>100</v>
      </c>
      <c r="AO12" s="31">
        <f t="shared" si="2"/>
        <v>0.5</v>
      </c>
      <c r="AP12" s="49">
        <v>0</v>
      </c>
      <c r="AQ12" s="37">
        <v>12</v>
      </c>
      <c r="AR12" s="31">
        <v>12</v>
      </c>
      <c r="AS12" s="49">
        <f t="shared" si="3"/>
        <v>100</v>
      </c>
      <c r="AT12" s="31">
        <f t="shared" si="4"/>
        <v>1.2000000000000002</v>
      </c>
      <c r="AU12" s="49">
        <v>0</v>
      </c>
      <c r="AV12" s="37">
        <v>7</v>
      </c>
      <c r="AW12" s="31">
        <v>7</v>
      </c>
      <c r="AX12" s="49">
        <f>AW12/AV12*100</f>
        <v>100</v>
      </c>
      <c r="AY12" s="31">
        <f t="shared" si="34"/>
        <v>0.7000000000000001</v>
      </c>
      <c r="AZ12" s="49">
        <v>0</v>
      </c>
      <c r="BA12" s="17">
        <v>100</v>
      </c>
      <c r="BB12" s="9">
        <v>100</v>
      </c>
      <c r="BC12" s="9">
        <f aca="true" t="shared" si="43" ref="BC12:BC17">BB12/BA12*100</f>
        <v>100</v>
      </c>
      <c r="BD12" s="9">
        <f t="shared" si="35"/>
        <v>10</v>
      </c>
      <c r="BE12" s="9">
        <v>0</v>
      </c>
      <c r="BF12" s="17">
        <v>100</v>
      </c>
      <c r="BG12" s="9">
        <v>100</v>
      </c>
      <c r="BH12" s="9">
        <f t="shared" si="36"/>
        <v>100</v>
      </c>
      <c r="BI12" s="9">
        <f t="shared" si="37"/>
        <v>10</v>
      </c>
      <c r="BJ12" s="9">
        <v>0</v>
      </c>
      <c r="BK12" s="17">
        <v>100</v>
      </c>
      <c r="BL12" s="9">
        <v>100</v>
      </c>
      <c r="BM12" s="9">
        <f t="shared" si="5"/>
        <v>100</v>
      </c>
      <c r="BN12" s="9">
        <f t="shared" si="6"/>
        <v>10</v>
      </c>
      <c r="BO12" s="9">
        <v>0</v>
      </c>
      <c r="BP12" s="17">
        <v>100</v>
      </c>
      <c r="BQ12" s="9">
        <v>100</v>
      </c>
      <c r="BR12" s="9">
        <f aca="true" t="shared" si="44" ref="BR12:BR20">BQ12/BP12*100</f>
        <v>100</v>
      </c>
      <c r="BS12" s="9">
        <f aca="true" t="shared" si="45" ref="BS12:BS20">BP12*0.1</f>
        <v>10</v>
      </c>
      <c r="BT12" s="9">
        <v>0</v>
      </c>
      <c r="BU12" s="17">
        <v>100</v>
      </c>
      <c r="BV12" s="9">
        <v>100</v>
      </c>
      <c r="BW12" s="9">
        <f>BV12/BU12*100</f>
        <v>100</v>
      </c>
      <c r="BX12" s="9">
        <f>BU12*0.1</f>
        <v>10</v>
      </c>
      <c r="BY12" s="9">
        <v>0</v>
      </c>
      <c r="BZ12" s="18">
        <v>0</v>
      </c>
      <c r="CA12" s="16">
        <v>0</v>
      </c>
      <c r="CB12" s="9" t="e">
        <f t="shared" si="7"/>
        <v>#DIV/0!</v>
      </c>
      <c r="CC12" s="16">
        <f t="shared" si="8"/>
        <v>0</v>
      </c>
      <c r="CD12" s="31">
        <v>0</v>
      </c>
      <c r="CE12" s="37">
        <v>8</v>
      </c>
      <c r="CF12" s="63">
        <v>8</v>
      </c>
      <c r="CG12" s="9">
        <f t="shared" si="38"/>
        <v>100</v>
      </c>
      <c r="CH12" s="16">
        <f t="shared" si="9"/>
        <v>0.8</v>
      </c>
      <c r="CI12" s="31">
        <v>0</v>
      </c>
      <c r="CJ12" s="37">
        <v>28</v>
      </c>
      <c r="CK12" s="63">
        <v>28</v>
      </c>
      <c r="CL12" s="49">
        <f t="shared" si="10"/>
        <v>100</v>
      </c>
      <c r="CM12" s="31">
        <f t="shared" si="11"/>
        <v>2.8000000000000003</v>
      </c>
      <c r="CN12" s="31">
        <v>0</v>
      </c>
      <c r="CO12" s="48">
        <v>1</v>
      </c>
      <c r="CP12" s="48"/>
      <c r="CQ12" s="37">
        <v>50</v>
      </c>
      <c r="CR12" s="63">
        <v>50</v>
      </c>
      <c r="CS12" s="49">
        <f>CR12/CQ12*100</f>
        <v>100</v>
      </c>
      <c r="CT12" s="31">
        <f t="shared" si="12"/>
        <v>5</v>
      </c>
      <c r="CU12" s="31">
        <v>0</v>
      </c>
      <c r="CV12" s="48">
        <v>2</v>
      </c>
      <c r="CW12" s="48"/>
      <c r="CX12" s="37">
        <v>10</v>
      </c>
      <c r="CY12" s="63">
        <v>10</v>
      </c>
      <c r="CZ12" s="9">
        <f t="shared" si="39"/>
        <v>100</v>
      </c>
      <c r="DA12" s="16">
        <f t="shared" si="40"/>
        <v>1</v>
      </c>
      <c r="DB12" s="31">
        <v>0</v>
      </c>
      <c r="DC12" s="62"/>
      <c r="DD12" s="62"/>
      <c r="DE12" s="37">
        <f t="shared" si="13"/>
        <v>88</v>
      </c>
      <c r="DF12" s="16">
        <f t="shared" si="14"/>
        <v>88</v>
      </c>
      <c r="DG12" s="9">
        <f t="shared" si="15"/>
        <v>100</v>
      </c>
      <c r="DH12" s="16">
        <f t="shared" si="16"/>
        <v>8.8</v>
      </c>
      <c r="DI12" s="4">
        <v>0</v>
      </c>
      <c r="DJ12" s="4">
        <f t="shared" si="17"/>
        <v>3</v>
      </c>
      <c r="DK12" s="4">
        <f t="shared" si="18"/>
        <v>0</v>
      </c>
      <c r="DL12" s="18">
        <f t="shared" si="19"/>
        <v>8</v>
      </c>
      <c r="DM12" s="16">
        <f t="shared" si="20"/>
        <v>8</v>
      </c>
      <c r="DN12" s="9">
        <f t="shared" si="21"/>
        <v>100</v>
      </c>
      <c r="DO12" s="16">
        <f t="shared" si="22"/>
        <v>0.8</v>
      </c>
      <c r="DP12" s="4">
        <v>0</v>
      </c>
      <c r="DQ12" s="18">
        <f t="shared" si="23"/>
        <v>96</v>
      </c>
      <c r="DR12" s="16">
        <f t="shared" si="24"/>
        <v>96</v>
      </c>
      <c r="DS12" s="9">
        <f t="shared" si="25"/>
        <v>100</v>
      </c>
      <c r="DT12" s="16">
        <f t="shared" si="26"/>
        <v>9.600000000000001</v>
      </c>
      <c r="DU12" s="4">
        <v>0</v>
      </c>
    </row>
    <row r="13" spans="1:125" ht="12.75">
      <c r="A13" s="3"/>
      <c r="B13" s="54" t="s">
        <v>4</v>
      </c>
      <c r="C13" s="17">
        <v>0</v>
      </c>
      <c r="D13" s="9">
        <v>0</v>
      </c>
      <c r="E13" s="9">
        <v>0</v>
      </c>
      <c r="F13" s="9">
        <f t="shared" si="28"/>
        <v>0</v>
      </c>
      <c r="G13" s="9">
        <v>0</v>
      </c>
      <c r="H13" s="33">
        <v>100</v>
      </c>
      <c r="I13" s="14">
        <v>100</v>
      </c>
      <c r="J13" s="14">
        <f t="shared" si="29"/>
        <v>100</v>
      </c>
      <c r="K13" s="14">
        <f t="shared" si="30"/>
        <v>10</v>
      </c>
      <c r="L13" s="14">
        <v>0</v>
      </c>
      <c r="M13" s="33">
        <v>100</v>
      </c>
      <c r="N13" s="14">
        <v>100</v>
      </c>
      <c r="O13" s="14">
        <f t="shared" si="0"/>
        <v>100</v>
      </c>
      <c r="P13" s="14">
        <f t="shared" si="1"/>
        <v>10</v>
      </c>
      <c r="Q13" s="14">
        <v>0</v>
      </c>
      <c r="R13" s="33">
        <v>100</v>
      </c>
      <c r="S13" s="14">
        <v>100</v>
      </c>
      <c r="T13" s="14">
        <f aca="true" t="shared" si="46" ref="T13:T20">S13/R13*100</f>
        <v>100</v>
      </c>
      <c r="U13" s="14">
        <f aca="true" t="shared" si="47" ref="U13:U22">R13*0.1</f>
        <v>10</v>
      </c>
      <c r="V13" s="14">
        <v>0</v>
      </c>
      <c r="W13" s="17">
        <v>100</v>
      </c>
      <c r="X13" s="9">
        <v>100</v>
      </c>
      <c r="Y13" s="9">
        <f aca="true" t="shared" si="48" ref="Y13:Y20">X13/W13*100</f>
        <v>100</v>
      </c>
      <c r="Z13" s="9">
        <f>W13*0.1</f>
        <v>10</v>
      </c>
      <c r="AA13" s="9">
        <v>0</v>
      </c>
      <c r="AB13" s="18">
        <v>0</v>
      </c>
      <c r="AC13" s="31">
        <v>0</v>
      </c>
      <c r="AD13" s="49">
        <v>0</v>
      </c>
      <c r="AE13" s="31">
        <f t="shared" si="31"/>
        <v>0</v>
      </c>
      <c r="AF13" s="49">
        <v>0</v>
      </c>
      <c r="AG13" s="37">
        <v>2</v>
      </c>
      <c r="AH13" s="31">
        <v>2</v>
      </c>
      <c r="AI13" s="49">
        <f t="shared" si="32"/>
        <v>100</v>
      </c>
      <c r="AJ13" s="31">
        <f t="shared" si="33"/>
        <v>0.2</v>
      </c>
      <c r="AK13" s="49">
        <v>0</v>
      </c>
      <c r="AL13" s="37">
        <v>6</v>
      </c>
      <c r="AM13" s="31">
        <v>6</v>
      </c>
      <c r="AN13" s="49">
        <f t="shared" si="27"/>
        <v>100</v>
      </c>
      <c r="AO13" s="31">
        <f t="shared" si="2"/>
        <v>0.6000000000000001</v>
      </c>
      <c r="AP13" s="49">
        <v>0</v>
      </c>
      <c r="AQ13" s="37">
        <v>16</v>
      </c>
      <c r="AR13" s="31">
        <v>14</v>
      </c>
      <c r="AS13" s="49">
        <f t="shared" si="3"/>
        <v>87.5</v>
      </c>
      <c r="AT13" s="31">
        <f t="shared" si="4"/>
        <v>1.6</v>
      </c>
      <c r="AU13" s="49">
        <v>0</v>
      </c>
      <c r="AV13" s="37">
        <v>10</v>
      </c>
      <c r="AW13" s="31">
        <v>10</v>
      </c>
      <c r="AX13" s="49">
        <f>AW13/AV13*100</f>
        <v>100</v>
      </c>
      <c r="AY13" s="31">
        <f t="shared" si="34"/>
        <v>1</v>
      </c>
      <c r="AZ13" s="49">
        <v>0</v>
      </c>
      <c r="BA13" s="17">
        <v>0</v>
      </c>
      <c r="BB13" s="9">
        <v>0</v>
      </c>
      <c r="BC13" s="9">
        <v>0</v>
      </c>
      <c r="BD13" s="9">
        <f>BA13*0.1</f>
        <v>0</v>
      </c>
      <c r="BE13" s="9">
        <v>0</v>
      </c>
      <c r="BF13" s="17">
        <v>100</v>
      </c>
      <c r="BG13" s="9">
        <v>100</v>
      </c>
      <c r="BH13" s="9">
        <f t="shared" si="36"/>
        <v>100</v>
      </c>
      <c r="BI13" s="9">
        <f t="shared" si="37"/>
        <v>10</v>
      </c>
      <c r="BJ13" s="9">
        <v>0</v>
      </c>
      <c r="BK13" s="17">
        <v>100</v>
      </c>
      <c r="BL13" s="9">
        <v>100</v>
      </c>
      <c r="BM13" s="9">
        <f t="shared" si="5"/>
        <v>100</v>
      </c>
      <c r="BN13" s="9">
        <f t="shared" si="6"/>
        <v>10</v>
      </c>
      <c r="BO13" s="9">
        <v>0</v>
      </c>
      <c r="BP13" s="17">
        <v>100</v>
      </c>
      <c r="BQ13" s="9">
        <v>100</v>
      </c>
      <c r="BR13" s="9">
        <f t="shared" si="44"/>
        <v>100</v>
      </c>
      <c r="BS13" s="9">
        <f t="shared" si="45"/>
        <v>10</v>
      </c>
      <c r="BT13" s="9">
        <v>0</v>
      </c>
      <c r="BU13" s="17">
        <v>100</v>
      </c>
      <c r="BV13" s="9">
        <v>100</v>
      </c>
      <c r="BW13" s="9">
        <f>BV13/BU13*100</f>
        <v>100</v>
      </c>
      <c r="BX13" s="9">
        <f>BU13*0.1</f>
        <v>10</v>
      </c>
      <c r="BY13" s="9">
        <v>0</v>
      </c>
      <c r="BZ13" s="18">
        <v>0</v>
      </c>
      <c r="CA13" s="16">
        <v>0</v>
      </c>
      <c r="CB13" s="9" t="e">
        <f t="shared" si="7"/>
        <v>#DIV/0!</v>
      </c>
      <c r="CC13" s="16">
        <f t="shared" si="8"/>
        <v>0</v>
      </c>
      <c r="CD13" s="31">
        <v>0</v>
      </c>
      <c r="CE13" s="37">
        <v>22</v>
      </c>
      <c r="CF13" s="63">
        <v>22</v>
      </c>
      <c r="CG13" s="49">
        <f t="shared" si="38"/>
        <v>100</v>
      </c>
      <c r="CH13" s="16">
        <f t="shared" si="9"/>
        <v>2.2</v>
      </c>
      <c r="CI13" s="31">
        <v>0</v>
      </c>
      <c r="CJ13" s="37">
        <v>50</v>
      </c>
      <c r="CK13" s="63">
        <v>50</v>
      </c>
      <c r="CL13" s="9">
        <f t="shared" si="10"/>
        <v>100</v>
      </c>
      <c r="CM13" s="16">
        <f t="shared" si="11"/>
        <v>5</v>
      </c>
      <c r="CN13" s="31">
        <v>0</v>
      </c>
      <c r="CO13" s="62"/>
      <c r="CP13" s="62"/>
      <c r="CQ13" s="37">
        <v>92</v>
      </c>
      <c r="CR13" s="63">
        <v>92</v>
      </c>
      <c r="CS13" s="49">
        <f aca="true" t="shared" si="49" ref="CS13:CS21">CR13/CQ13*100</f>
        <v>100</v>
      </c>
      <c r="CT13" s="31">
        <f t="shared" si="12"/>
        <v>9.200000000000001</v>
      </c>
      <c r="CU13" s="31">
        <v>0</v>
      </c>
      <c r="CV13" s="48">
        <v>3</v>
      </c>
      <c r="CW13" s="48"/>
      <c r="CX13" s="37">
        <v>21</v>
      </c>
      <c r="CY13" s="63">
        <v>21</v>
      </c>
      <c r="CZ13" s="9">
        <f t="shared" si="39"/>
        <v>100</v>
      </c>
      <c r="DA13" s="16">
        <f t="shared" si="40"/>
        <v>2.1</v>
      </c>
      <c r="DB13" s="31">
        <v>0</v>
      </c>
      <c r="DC13" s="48">
        <v>1</v>
      </c>
      <c r="DD13" s="48"/>
      <c r="DE13" s="37">
        <f t="shared" si="13"/>
        <v>163</v>
      </c>
      <c r="DF13" s="16">
        <f t="shared" si="14"/>
        <v>163</v>
      </c>
      <c r="DG13" s="9">
        <f t="shared" si="15"/>
        <v>100</v>
      </c>
      <c r="DH13" s="16">
        <f t="shared" si="16"/>
        <v>16.3</v>
      </c>
      <c r="DI13" s="4">
        <v>0</v>
      </c>
      <c r="DJ13" s="4">
        <f t="shared" si="17"/>
        <v>4</v>
      </c>
      <c r="DK13" s="4">
        <f t="shared" si="18"/>
        <v>0</v>
      </c>
      <c r="DL13" s="18">
        <f t="shared" si="19"/>
        <v>22</v>
      </c>
      <c r="DM13" s="16">
        <f t="shared" si="20"/>
        <v>22</v>
      </c>
      <c r="DN13" s="9">
        <f t="shared" si="21"/>
        <v>100</v>
      </c>
      <c r="DO13" s="16">
        <f t="shared" si="22"/>
        <v>2.2</v>
      </c>
      <c r="DP13" s="4">
        <v>0</v>
      </c>
      <c r="DQ13" s="18">
        <f t="shared" si="23"/>
        <v>185</v>
      </c>
      <c r="DR13" s="16">
        <f t="shared" si="24"/>
        <v>185</v>
      </c>
      <c r="DS13" s="9">
        <f t="shared" si="25"/>
        <v>100</v>
      </c>
      <c r="DT13" s="16">
        <f t="shared" si="26"/>
        <v>18.5</v>
      </c>
      <c r="DU13" s="4">
        <v>0</v>
      </c>
    </row>
    <row r="14" spans="1:125" ht="12.75">
      <c r="A14" s="3"/>
      <c r="B14" s="54" t="s">
        <v>5</v>
      </c>
      <c r="C14" s="17">
        <v>0</v>
      </c>
      <c r="D14" s="9">
        <v>0</v>
      </c>
      <c r="E14" s="9">
        <v>0</v>
      </c>
      <c r="F14" s="9">
        <f t="shared" si="28"/>
        <v>0</v>
      </c>
      <c r="G14" s="9">
        <v>0</v>
      </c>
      <c r="H14" s="33">
        <v>100</v>
      </c>
      <c r="I14" s="14">
        <v>100</v>
      </c>
      <c r="J14" s="14">
        <f t="shared" si="29"/>
        <v>100</v>
      </c>
      <c r="K14" s="14">
        <f t="shared" si="30"/>
        <v>10</v>
      </c>
      <c r="L14" s="14">
        <v>0</v>
      </c>
      <c r="M14" s="33">
        <v>100</v>
      </c>
      <c r="N14" s="14">
        <v>100</v>
      </c>
      <c r="O14" s="14">
        <f t="shared" si="0"/>
        <v>100</v>
      </c>
      <c r="P14" s="14">
        <f t="shared" si="1"/>
        <v>10</v>
      </c>
      <c r="Q14" s="14">
        <v>0</v>
      </c>
      <c r="R14" s="33">
        <v>100</v>
      </c>
      <c r="S14" s="14">
        <v>100</v>
      </c>
      <c r="T14" s="14">
        <f t="shared" si="46"/>
        <v>100</v>
      </c>
      <c r="U14" s="14">
        <f t="shared" si="47"/>
        <v>10</v>
      </c>
      <c r="V14" s="14">
        <v>0</v>
      </c>
      <c r="W14" s="17">
        <v>0</v>
      </c>
      <c r="X14" s="9">
        <v>0</v>
      </c>
      <c r="Y14" s="9">
        <v>0</v>
      </c>
      <c r="Z14" s="9">
        <v>0</v>
      </c>
      <c r="AA14" s="9">
        <v>0</v>
      </c>
      <c r="AB14" s="18">
        <v>0</v>
      </c>
      <c r="AC14" s="31">
        <v>0</v>
      </c>
      <c r="AD14" s="49">
        <v>0</v>
      </c>
      <c r="AE14" s="31">
        <f t="shared" si="31"/>
        <v>0</v>
      </c>
      <c r="AF14" s="49">
        <v>0</v>
      </c>
      <c r="AG14" s="37">
        <v>1</v>
      </c>
      <c r="AH14" s="31">
        <v>1</v>
      </c>
      <c r="AI14" s="49">
        <f t="shared" si="32"/>
        <v>100</v>
      </c>
      <c r="AJ14" s="31">
        <f t="shared" si="33"/>
        <v>0.1</v>
      </c>
      <c r="AK14" s="49">
        <v>0</v>
      </c>
      <c r="AL14" s="37">
        <v>3</v>
      </c>
      <c r="AM14" s="31">
        <v>3</v>
      </c>
      <c r="AN14" s="49">
        <f t="shared" si="27"/>
        <v>100</v>
      </c>
      <c r="AO14" s="31">
        <f t="shared" si="2"/>
        <v>0.30000000000000004</v>
      </c>
      <c r="AP14" s="49">
        <v>0</v>
      </c>
      <c r="AQ14" s="37">
        <v>9</v>
      </c>
      <c r="AR14" s="31">
        <v>9</v>
      </c>
      <c r="AS14" s="49">
        <f t="shared" si="3"/>
        <v>100</v>
      </c>
      <c r="AT14" s="31">
        <f t="shared" si="4"/>
        <v>0.9</v>
      </c>
      <c r="AU14" s="49">
        <v>0</v>
      </c>
      <c r="AV14" s="37">
        <v>0</v>
      </c>
      <c r="AW14" s="31">
        <v>0</v>
      </c>
      <c r="AX14" s="49" t="e">
        <f aca="true" t="shared" si="50" ref="AX14:AX20">AW14/AV14*100</f>
        <v>#DIV/0!</v>
      </c>
      <c r="AY14" s="31">
        <f t="shared" si="34"/>
        <v>0</v>
      </c>
      <c r="AZ14" s="49">
        <v>0</v>
      </c>
      <c r="BA14" s="17">
        <v>0</v>
      </c>
      <c r="BB14" s="9">
        <v>0</v>
      </c>
      <c r="BC14" s="9">
        <v>0</v>
      </c>
      <c r="BD14" s="9">
        <f>BA14*0.1</f>
        <v>0</v>
      </c>
      <c r="BE14" s="9">
        <v>0</v>
      </c>
      <c r="BF14" s="17">
        <v>100</v>
      </c>
      <c r="BG14" s="9">
        <v>100</v>
      </c>
      <c r="BH14" s="9">
        <f t="shared" si="36"/>
        <v>100</v>
      </c>
      <c r="BI14" s="9">
        <f t="shared" si="37"/>
        <v>10</v>
      </c>
      <c r="BJ14" s="9">
        <v>0</v>
      </c>
      <c r="BK14" s="17">
        <v>100</v>
      </c>
      <c r="BL14" s="9">
        <v>100</v>
      </c>
      <c r="BM14" s="9">
        <f t="shared" si="5"/>
        <v>100</v>
      </c>
      <c r="BN14" s="9">
        <f t="shared" si="6"/>
        <v>10</v>
      </c>
      <c r="BO14" s="9">
        <v>0</v>
      </c>
      <c r="BP14" s="17">
        <v>100</v>
      </c>
      <c r="BQ14" s="9">
        <v>100</v>
      </c>
      <c r="BR14" s="9">
        <f t="shared" si="44"/>
        <v>100</v>
      </c>
      <c r="BS14" s="9">
        <f t="shared" si="45"/>
        <v>10</v>
      </c>
      <c r="BT14" s="9">
        <v>0</v>
      </c>
      <c r="BU14" s="17">
        <v>0</v>
      </c>
      <c r="BV14" s="9">
        <v>0</v>
      </c>
      <c r="BW14" s="9">
        <v>0</v>
      </c>
      <c r="BX14" s="9">
        <v>0</v>
      </c>
      <c r="BY14" s="9">
        <v>0</v>
      </c>
      <c r="BZ14" s="18">
        <v>0</v>
      </c>
      <c r="CA14" s="16">
        <v>0</v>
      </c>
      <c r="CB14" s="9" t="e">
        <f t="shared" si="7"/>
        <v>#DIV/0!</v>
      </c>
      <c r="CC14" s="16">
        <f t="shared" si="8"/>
        <v>0</v>
      </c>
      <c r="CD14" s="31">
        <v>0</v>
      </c>
      <c r="CE14" s="37">
        <v>13</v>
      </c>
      <c r="CF14" s="63">
        <v>13</v>
      </c>
      <c r="CG14" s="9">
        <f t="shared" si="38"/>
        <v>100</v>
      </c>
      <c r="CH14" s="16">
        <f t="shared" si="9"/>
        <v>1.3</v>
      </c>
      <c r="CI14" s="31">
        <v>0</v>
      </c>
      <c r="CJ14" s="37">
        <v>18</v>
      </c>
      <c r="CK14" s="63">
        <v>18</v>
      </c>
      <c r="CL14" s="49">
        <f t="shared" si="10"/>
        <v>100</v>
      </c>
      <c r="CM14" s="31">
        <f t="shared" si="11"/>
        <v>1.8</v>
      </c>
      <c r="CN14" s="31">
        <v>0</v>
      </c>
      <c r="CO14" s="48">
        <v>1</v>
      </c>
      <c r="CP14" s="62"/>
      <c r="CQ14" s="37">
        <v>29</v>
      </c>
      <c r="CR14" s="63">
        <v>29</v>
      </c>
      <c r="CS14" s="9">
        <f t="shared" si="49"/>
        <v>100</v>
      </c>
      <c r="CT14" s="16">
        <f t="shared" si="12"/>
        <v>2.9000000000000004</v>
      </c>
      <c r="CU14" s="31">
        <v>0</v>
      </c>
      <c r="CV14" s="48">
        <v>2</v>
      </c>
      <c r="CW14" s="62"/>
      <c r="CX14" s="18"/>
      <c r="CY14" s="51"/>
      <c r="CZ14" s="9" t="e">
        <f t="shared" si="39"/>
        <v>#DIV/0!</v>
      </c>
      <c r="DA14" s="16">
        <f t="shared" si="40"/>
        <v>0</v>
      </c>
      <c r="DB14" s="31">
        <v>0</v>
      </c>
      <c r="DC14" s="62"/>
      <c r="DD14" s="62"/>
      <c r="DE14" s="37">
        <f t="shared" si="13"/>
        <v>47</v>
      </c>
      <c r="DF14" s="16">
        <f t="shared" si="14"/>
        <v>47</v>
      </c>
      <c r="DG14" s="9">
        <f t="shared" si="15"/>
        <v>100</v>
      </c>
      <c r="DH14" s="16">
        <f t="shared" si="16"/>
        <v>4.7</v>
      </c>
      <c r="DI14" s="4">
        <v>0</v>
      </c>
      <c r="DJ14" s="4">
        <f t="shared" si="17"/>
        <v>3</v>
      </c>
      <c r="DK14" s="4">
        <f t="shared" si="18"/>
        <v>0</v>
      </c>
      <c r="DL14" s="18">
        <f t="shared" si="19"/>
        <v>13</v>
      </c>
      <c r="DM14" s="16">
        <f t="shared" si="20"/>
        <v>13</v>
      </c>
      <c r="DN14" s="9">
        <f t="shared" si="21"/>
        <v>100</v>
      </c>
      <c r="DO14" s="16">
        <f t="shared" si="22"/>
        <v>1.3</v>
      </c>
      <c r="DP14" s="4">
        <v>0</v>
      </c>
      <c r="DQ14" s="18">
        <f t="shared" si="23"/>
        <v>60</v>
      </c>
      <c r="DR14" s="16">
        <f t="shared" si="24"/>
        <v>60</v>
      </c>
      <c r="DS14" s="9">
        <f t="shared" si="25"/>
        <v>100</v>
      </c>
      <c r="DT14" s="16">
        <f t="shared" si="26"/>
        <v>6</v>
      </c>
      <c r="DU14" s="4">
        <v>0</v>
      </c>
    </row>
    <row r="15" spans="1:125" s="52" customFormat="1" ht="12.75">
      <c r="A15" s="3"/>
      <c r="B15" s="54" t="s">
        <v>6</v>
      </c>
      <c r="C15" s="50">
        <v>100</v>
      </c>
      <c r="D15" s="78">
        <v>100</v>
      </c>
      <c r="E15" s="78">
        <f t="shared" si="41"/>
        <v>100</v>
      </c>
      <c r="F15" s="78">
        <f t="shared" si="28"/>
        <v>10</v>
      </c>
      <c r="G15" s="78">
        <v>0</v>
      </c>
      <c r="H15" s="50">
        <v>100</v>
      </c>
      <c r="I15" s="78">
        <v>100</v>
      </c>
      <c r="J15" s="78">
        <f t="shared" si="29"/>
        <v>100</v>
      </c>
      <c r="K15" s="78">
        <f t="shared" si="30"/>
        <v>10</v>
      </c>
      <c r="L15" s="78">
        <v>0</v>
      </c>
      <c r="M15" s="50">
        <v>100</v>
      </c>
      <c r="N15" s="78">
        <v>100</v>
      </c>
      <c r="O15" s="78">
        <f t="shared" si="0"/>
        <v>100</v>
      </c>
      <c r="P15" s="78">
        <f t="shared" si="1"/>
        <v>10</v>
      </c>
      <c r="Q15" s="78">
        <v>0</v>
      </c>
      <c r="R15" s="50">
        <v>100</v>
      </c>
      <c r="S15" s="78">
        <v>100</v>
      </c>
      <c r="T15" s="78">
        <f t="shared" si="46"/>
        <v>100</v>
      </c>
      <c r="U15" s="78">
        <f t="shared" si="47"/>
        <v>10</v>
      </c>
      <c r="V15" s="78">
        <v>0</v>
      </c>
      <c r="W15" s="50">
        <v>100</v>
      </c>
      <c r="X15" s="49">
        <v>100</v>
      </c>
      <c r="Y15" s="49">
        <f t="shared" si="48"/>
        <v>100</v>
      </c>
      <c r="Z15" s="49">
        <f aca="true" t="shared" si="51" ref="Z15:Z20">W15*0.1</f>
        <v>10</v>
      </c>
      <c r="AA15" s="49">
        <v>0</v>
      </c>
      <c r="AB15" s="37">
        <v>0</v>
      </c>
      <c r="AC15" s="31">
        <v>0</v>
      </c>
      <c r="AD15" s="49" t="e">
        <f t="shared" si="42"/>
        <v>#DIV/0!</v>
      </c>
      <c r="AE15" s="31">
        <f t="shared" si="31"/>
        <v>0</v>
      </c>
      <c r="AF15" s="49">
        <v>0</v>
      </c>
      <c r="AG15" s="37">
        <v>1</v>
      </c>
      <c r="AH15" s="31">
        <v>1</v>
      </c>
      <c r="AI15" s="49">
        <f t="shared" si="32"/>
        <v>100</v>
      </c>
      <c r="AJ15" s="31">
        <f t="shared" si="33"/>
        <v>0.1</v>
      </c>
      <c r="AK15" s="49">
        <v>0</v>
      </c>
      <c r="AL15" s="37">
        <v>5</v>
      </c>
      <c r="AM15" s="31">
        <v>5</v>
      </c>
      <c r="AN15" s="49">
        <f t="shared" si="27"/>
        <v>100</v>
      </c>
      <c r="AO15" s="31">
        <f t="shared" si="2"/>
        <v>0.5</v>
      </c>
      <c r="AP15" s="49">
        <v>0</v>
      </c>
      <c r="AQ15" s="37">
        <v>9</v>
      </c>
      <c r="AR15" s="31">
        <v>9</v>
      </c>
      <c r="AS15" s="49">
        <f t="shared" si="3"/>
        <v>100</v>
      </c>
      <c r="AT15" s="31">
        <f t="shared" si="4"/>
        <v>0.9</v>
      </c>
      <c r="AU15" s="49">
        <v>0</v>
      </c>
      <c r="AV15" s="37">
        <v>8</v>
      </c>
      <c r="AW15" s="31">
        <v>8</v>
      </c>
      <c r="AX15" s="49">
        <f t="shared" si="50"/>
        <v>100</v>
      </c>
      <c r="AY15" s="31">
        <f t="shared" si="34"/>
        <v>0.8</v>
      </c>
      <c r="AZ15" s="49">
        <v>0</v>
      </c>
      <c r="BA15" s="50">
        <v>100</v>
      </c>
      <c r="BB15" s="49">
        <v>100</v>
      </c>
      <c r="BC15" s="49">
        <f t="shared" si="43"/>
        <v>100</v>
      </c>
      <c r="BD15" s="49">
        <f t="shared" si="35"/>
        <v>10</v>
      </c>
      <c r="BE15" s="49">
        <v>0</v>
      </c>
      <c r="BF15" s="50">
        <v>100</v>
      </c>
      <c r="BG15" s="49">
        <v>100</v>
      </c>
      <c r="BH15" s="49">
        <f t="shared" si="36"/>
        <v>100</v>
      </c>
      <c r="BI15" s="49">
        <f t="shared" si="37"/>
        <v>10</v>
      </c>
      <c r="BJ15" s="49">
        <v>0</v>
      </c>
      <c r="BK15" s="50">
        <v>100</v>
      </c>
      <c r="BL15" s="49">
        <v>100</v>
      </c>
      <c r="BM15" s="49">
        <f t="shared" si="5"/>
        <v>100</v>
      </c>
      <c r="BN15" s="49">
        <f t="shared" si="6"/>
        <v>10</v>
      </c>
      <c r="BO15" s="49">
        <v>0</v>
      </c>
      <c r="BP15" s="50">
        <v>100</v>
      </c>
      <c r="BQ15" s="49">
        <v>100</v>
      </c>
      <c r="BR15" s="49">
        <f t="shared" si="44"/>
        <v>100</v>
      </c>
      <c r="BS15" s="49">
        <f t="shared" si="45"/>
        <v>10</v>
      </c>
      <c r="BT15" s="49">
        <v>0</v>
      </c>
      <c r="BU15" s="50">
        <v>0</v>
      </c>
      <c r="BV15" s="49">
        <v>0</v>
      </c>
      <c r="BW15" s="49">
        <v>0</v>
      </c>
      <c r="BX15" s="49">
        <v>0</v>
      </c>
      <c r="BY15" s="49">
        <v>0</v>
      </c>
      <c r="BZ15" s="37">
        <v>0</v>
      </c>
      <c r="CA15" s="31">
        <v>0</v>
      </c>
      <c r="CB15" s="49" t="e">
        <f t="shared" si="7"/>
        <v>#DIV/0!</v>
      </c>
      <c r="CC15" s="31">
        <f t="shared" si="8"/>
        <v>0</v>
      </c>
      <c r="CD15" s="31">
        <v>0</v>
      </c>
      <c r="CE15" s="37">
        <v>16</v>
      </c>
      <c r="CF15" s="63">
        <v>16</v>
      </c>
      <c r="CG15" s="49">
        <f t="shared" si="38"/>
        <v>100</v>
      </c>
      <c r="CH15" s="31">
        <f t="shared" si="9"/>
        <v>1.6</v>
      </c>
      <c r="CI15" s="31">
        <v>0</v>
      </c>
      <c r="CJ15" s="37">
        <v>32</v>
      </c>
      <c r="CK15" s="63">
        <v>32</v>
      </c>
      <c r="CL15" s="49">
        <f t="shared" si="10"/>
        <v>100</v>
      </c>
      <c r="CM15" s="31">
        <f t="shared" si="11"/>
        <v>3.2</v>
      </c>
      <c r="CN15" s="31">
        <v>0</v>
      </c>
      <c r="CO15" s="48">
        <v>1</v>
      </c>
      <c r="CP15" s="48">
        <v>1</v>
      </c>
      <c r="CQ15" s="37">
        <v>39</v>
      </c>
      <c r="CR15" s="63">
        <v>39</v>
      </c>
      <c r="CS15" s="49">
        <f t="shared" si="49"/>
        <v>100</v>
      </c>
      <c r="CT15" s="31">
        <f t="shared" si="12"/>
        <v>3.9000000000000004</v>
      </c>
      <c r="CU15" s="31">
        <v>0</v>
      </c>
      <c r="CV15" s="48">
        <v>1</v>
      </c>
      <c r="CW15" s="48"/>
      <c r="CX15" s="37">
        <v>6</v>
      </c>
      <c r="CY15" s="63">
        <v>6</v>
      </c>
      <c r="CZ15" s="49">
        <f t="shared" si="39"/>
        <v>100</v>
      </c>
      <c r="DA15" s="31">
        <f t="shared" si="40"/>
        <v>0.6000000000000001</v>
      </c>
      <c r="DB15" s="31">
        <v>0</v>
      </c>
      <c r="DC15" s="48"/>
      <c r="DD15" s="48"/>
      <c r="DE15" s="37">
        <f t="shared" si="13"/>
        <v>77</v>
      </c>
      <c r="DF15" s="31">
        <f t="shared" si="14"/>
        <v>77</v>
      </c>
      <c r="DG15" s="49">
        <f t="shared" si="15"/>
        <v>100</v>
      </c>
      <c r="DH15" s="31">
        <f t="shared" si="16"/>
        <v>7.7</v>
      </c>
      <c r="DI15" s="48">
        <v>0</v>
      </c>
      <c r="DJ15" s="48">
        <f t="shared" si="17"/>
        <v>2</v>
      </c>
      <c r="DK15" s="48">
        <f t="shared" si="18"/>
        <v>1</v>
      </c>
      <c r="DL15" s="37">
        <f t="shared" si="19"/>
        <v>16</v>
      </c>
      <c r="DM15" s="31">
        <f t="shared" si="20"/>
        <v>16</v>
      </c>
      <c r="DN15" s="49">
        <f t="shared" si="21"/>
        <v>100</v>
      </c>
      <c r="DO15" s="31">
        <f t="shared" si="22"/>
        <v>1.6</v>
      </c>
      <c r="DP15" s="48">
        <v>0</v>
      </c>
      <c r="DQ15" s="37">
        <f t="shared" si="23"/>
        <v>93</v>
      </c>
      <c r="DR15" s="31">
        <f t="shared" si="24"/>
        <v>93</v>
      </c>
      <c r="DS15" s="49">
        <f t="shared" si="25"/>
        <v>100</v>
      </c>
      <c r="DT15" s="31">
        <f t="shared" si="26"/>
        <v>9.3</v>
      </c>
      <c r="DU15" s="48">
        <v>0</v>
      </c>
    </row>
    <row r="16" spans="1:125" ht="12.75">
      <c r="A16" s="3"/>
      <c r="B16" s="54" t="s">
        <v>7</v>
      </c>
      <c r="C16" s="33">
        <v>100</v>
      </c>
      <c r="D16" s="14">
        <v>100</v>
      </c>
      <c r="E16" s="14">
        <f t="shared" si="41"/>
        <v>100</v>
      </c>
      <c r="F16" s="14">
        <f t="shared" si="28"/>
        <v>10</v>
      </c>
      <c r="G16" s="14">
        <v>0</v>
      </c>
      <c r="H16" s="33">
        <v>100</v>
      </c>
      <c r="I16" s="14">
        <v>100</v>
      </c>
      <c r="J16" s="14">
        <f t="shared" si="29"/>
        <v>100</v>
      </c>
      <c r="K16" s="14">
        <f t="shared" si="30"/>
        <v>10</v>
      </c>
      <c r="L16" s="14">
        <v>0</v>
      </c>
      <c r="M16" s="33">
        <v>100</v>
      </c>
      <c r="N16" s="14">
        <v>100</v>
      </c>
      <c r="O16" s="14">
        <f t="shared" si="0"/>
        <v>100</v>
      </c>
      <c r="P16" s="14">
        <f t="shared" si="1"/>
        <v>10</v>
      </c>
      <c r="Q16" s="14">
        <v>0</v>
      </c>
      <c r="R16" s="33">
        <v>100</v>
      </c>
      <c r="S16" s="14">
        <v>100</v>
      </c>
      <c r="T16" s="14">
        <f t="shared" si="46"/>
        <v>100</v>
      </c>
      <c r="U16" s="14">
        <f t="shared" si="47"/>
        <v>10</v>
      </c>
      <c r="V16" s="14">
        <v>0</v>
      </c>
      <c r="W16" s="17">
        <v>100</v>
      </c>
      <c r="X16" s="9">
        <v>100</v>
      </c>
      <c r="Y16" s="9">
        <f t="shared" si="48"/>
        <v>100</v>
      </c>
      <c r="Z16" s="9">
        <f t="shared" si="51"/>
        <v>10</v>
      </c>
      <c r="AA16" s="9">
        <v>0</v>
      </c>
      <c r="AB16" s="18">
        <v>0</v>
      </c>
      <c r="AC16" s="31">
        <v>0</v>
      </c>
      <c r="AD16" s="49">
        <v>0</v>
      </c>
      <c r="AE16" s="31">
        <f>AB16*0.1</f>
        <v>0</v>
      </c>
      <c r="AF16" s="49">
        <v>0</v>
      </c>
      <c r="AG16" s="37">
        <v>2</v>
      </c>
      <c r="AH16" s="31">
        <v>2</v>
      </c>
      <c r="AI16" s="49">
        <f t="shared" si="32"/>
        <v>100</v>
      </c>
      <c r="AJ16" s="31">
        <f t="shared" si="33"/>
        <v>0.2</v>
      </c>
      <c r="AK16" s="49">
        <v>0</v>
      </c>
      <c r="AL16" s="37">
        <v>7</v>
      </c>
      <c r="AM16" s="31">
        <v>7</v>
      </c>
      <c r="AN16" s="49">
        <f t="shared" si="27"/>
        <v>100</v>
      </c>
      <c r="AO16" s="31">
        <f t="shared" si="2"/>
        <v>0.7000000000000001</v>
      </c>
      <c r="AP16" s="49">
        <v>0</v>
      </c>
      <c r="AQ16" s="37">
        <v>18</v>
      </c>
      <c r="AR16" s="31">
        <v>16</v>
      </c>
      <c r="AS16" s="49">
        <f t="shared" si="3"/>
        <v>88.88888888888889</v>
      </c>
      <c r="AT16" s="31">
        <f t="shared" si="4"/>
        <v>1.8</v>
      </c>
      <c r="AU16" s="49">
        <v>0</v>
      </c>
      <c r="AV16" s="37">
        <v>8</v>
      </c>
      <c r="AW16" s="31">
        <v>8</v>
      </c>
      <c r="AX16" s="49">
        <f t="shared" si="50"/>
        <v>100</v>
      </c>
      <c r="AY16" s="31">
        <f t="shared" si="34"/>
        <v>0.8</v>
      </c>
      <c r="AZ16" s="49">
        <v>0</v>
      </c>
      <c r="BA16" s="17">
        <v>100</v>
      </c>
      <c r="BB16" s="9">
        <v>100</v>
      </c>
      <c r="BC16" s="9">
        <f t="shared" si="43"/>
        <v>100</v>
      </c>
      <c r="BD16" s="9">
        <f t="shared" si="35"/>
        <v>10</v>
      </c>
      <c r="BE16" s="9">
        <v>0</v>
      </c>
      <c r="BF16" s="17">
        <v>100</v>
      </c>
      <c r="BG16" s="9">
        <v>100</v>
      </c>
      <c r="BH16" s="9">
        <f t="shared" si="36"/>
        <v>100</v>
      </c>
      <c r="BI16" s="9">
        <f t="shared" si="37"/>
        <v>10</v>
      </c>
      <c r="BJ16" s="9">
        <v>0</v>
      </c>
      <c r="BK16" s="17">
        <v>100</v>
      </c>
      <c r="BL16" s="9">
        <v>100</v>
      </c>
      <c r="BM16" s="9">
        <f t="shared" si="5"/>
        <v>100</v>
      </c>
      <c r="BN16" s="9">
        <f t="shared" si="6"/>
        <v>10</v>
      </c>
      <c r="BO16" s="9">
        <v>0</v>
      </c>
      <c r="BP16" s="17">
        <v>100</v>
      </c>
      <c r="BQ16" s="9">
        <v>100</v>
      </c>
      <c r="BR16" s="9">
        <f t="shared" si="44"/>
        <v>100</v>
      </c>
      <c r="BS16" s="9">
        <f t="shared" si="45"/>
        <v>10</v>
      </c>
      <c r="BT16" s="9">
        <v>0</v>
      </c>
      <c r="BU16" s="17">
        <v>100</v>
      </c>
      <c r="BV16" s="9">
        <v>100</v>
      </c>
      <c r="BW16" s="9">
        <f>BV16/BU16*100</f>
        <v>100</v>
      </c>
      <c r="BX16" s="9">
        <f>BU16*0.1</f>
        <v>10</v>
      </c>
      <c r="BY16" s="9">
        <v>0</v>
      </c>
      <c r="BZ16" s="18">
        <v>0</v>
      </c>
      <c r="CA16" s="16">
        <v>0</v>
      </c>
      <c r="CB16" s="9" t="e">
        <f t="shared" si="7"/>
        <v>#DIV/0!</v>
      </c>
      <c r="CC16" s="16">
        <f t="shared" si="8"/>
        <v>0</v>
      </c>
      <c r="CD16" s="31">
        <v>0</v>
      </c>
      <c r="CE16" s="37">
        <v>27</v>
      </c>
      <c r="CF16" s="63">
        <v>27</v>
      </c>
      <c r="CG16" s="49">
        <f t="shared" si="38"/>
        <v>100</v>
      </c>
      <c r="CH16" s="31">
        <f t="shared" si="9"/>
        <v>2.7</v>
      </c>
      <c r="CI16" s="31">
        <v>0</v>
      </c>
      <c r="CJ16" s="37">
        <v>36</v>
      </c>
      <c r="CK16" s="63">
        <v>36</v>
      </c>
      <c r="CL16" s="9">
        <f t="shared" si="10"/>
        <v>100</v>
      </c>
      <c r="CM16" s="16">
        <f t="shared" si="11"/>
        <v>3.6</v>
      </c>
      <c r="CN16" s="31">
        <v>0</v>
      </c>
      <c r="CO16" s="62"/>
      <c r="CP16" s="62"/>
      <c r="CQ16" s="37">
        <v>85</v>
      </c>
      <c r="CR16" s="63">
        <v>85</v>
      </c>
      <c r="CS16" s="49">
        <f t="shared" si="49"/>
        <v>100</v>
      </c>
      <c r="CT16" s="31">
        <f t="shared" si="12"/>
        <v>8.5</v>
      </c>
      <c r="CU16" s="31">
        <v>0</v>
      </c>
      <c r="CV16" s="48">
        <v>1</v>
      </c>
      <c r="CW16" s="48">
        <v>2</v>
      </c>
      <c r="CX16" s="37"/>
      <c r="CY16" s="63"/>
      <c r="CZ16" s="9" t="e">
        <f t="shared" si="39"/>
        <v>#DIV/0!</v>
      </c>
      <c r="DA16" s="16">
        <f t="shared" si="40"/>
        <v>0</v>
      </c>
      <c r="DB16" s="31">
        <v>0</v>
      </c>
      <c r="DC16" s="62"/>
      <c r="DD16" s="62"/>
      <c r="DE16" s="37">
        <f t="shared" si="13"/>
        <v>121</v>
      </c>
      <c r="DF16" s="16">
        <f t="shared" si="14"/>
        <v>121</v>
      </c>
      <c r="DG16" s="9">
        <f t="shared" si="15"/>
        <v>100</v>
      </c>
      <c r="DH16" s="16">
        <f t="shared" si="16"/>
        <v>12.100000000000001</v>
      </c>
      <c r="DI16" s="4">
        <v>0</v>
      </c>
      <c r="DJ16" s="4">
        <f t="shared" si="17"/>
        <v>1</v>
      </c>
      <c r="DK16" s="4">
        <f t="shared" si="18"/>
        <v>2</v>
      </c>
      <c r="DL16" s="18">
        <f t="shared" si="19"/>
        <v>27</v>
      </c>
      <c r="DM16" s="16">
        <f t="shared" si="20"/>
        <v>27</v>
      </c>
      <c r="DN16" s="9">
        <f t="shared" si="21"/>
        <v>100</v>
      </c>
      <c r="DO16" s="16">
        <f t="shared" si="22"/>
        <v>2.7</v>
      </c>
      <c r="DP16" s="4">
        <v>0</v>
      </c>
      <c r="DQ16" s="18">
        <f t="shared" si="23"/>
        <v>148</v>
      </c>
      <c r="DR16" s="16">
        <f t="shared" si="24"/>
        <v>148</v>
      </c>
      <c r="DS16" s="9">
        <f t="shared" si="25"/>
        <v>100</v>
      </c>
      <c r="DT16" s="16">
        <f t="shared" si="26"/>
        <v>14.8</v>
      </c>
      <c r="DU16" s="4">
        <v>0</v>
      </c>
    </row>
    <row r="17" spans="1:125" ht="12.75">
      <c r="A17" s="3"/>
      <c r="B17" s="54" t="s">
        <v>8</v>
      </c>
      <c r="C17" s="33">
        <v>100</v>
      </c>
      <c r="D17" s="14">
        <v>100</v>
      </c>
      <c r="E17" s="14">
        <f t="shared" si="41"/>
        <v>100</v>
      </c>
      <c r="F17" s="14">
        <f t="shared" si="28"/>
        <v>10</v>
      </c>
      <c r="G17" s="14">
        <v>0</v>
      </c>
      <c r="H17" s="33">
        <v>100</v>
      </c>
      <c r="I17" s="14">
        <v>100</v>
      </c>
      <c r="J17" s="14">
        <f t="shared" si="29"/>
        <v>100</v>
      </c>
      <c r="K17" s="14">
        <f t="shared" si="30"/>
        <v>10</v>
      </c>
      <c r="L17" s="14">
        <v>0</v>
      </c>
      <c r="M17" s="33">
        <v>100</v>
      </c>
      <c r="N17" s="14">
        <v>100</v>
      </c>
      <c r="O17" s="14">
        <f t="shared" si="0"/>
        <v>100</v>
      </c>
      <c r="P17" s="14">
        <f t="shared" si="1"/>
        <v>10</v>
      </c>
      <c r="Q17" s="14">
        <v>0</v>
      </c>
      <c r="R17" s="33">
        <v>100</v>
      </c>
      <c r="S17" s="14">
        <v>100</v>
      </c>
      <c r="T17" s="14">
        <f t="shared" si="46"/>
        <v>100</v>
      </c>
      <c r="U17" s="14">
        <f t="shared" si="47"/>
        <v>10</v>
      </c>
      <c r="V17" s="14">
        <v>0</v>
      </c>
      <c r="W17" s="17">
        <v>100</v>
      </c>
      <c r="X17" s="9">
        <v>100</v>
      </c>
      <c r="Y17" s="9">
        <f t="shared" si="48"/>
        <v>100</v>
      </c>
      <c r="Z17" s="9">
        <f t="shared" si="51"/>
        <v>10</v>
      </c>
      <c r="AA17" s="9">
        <v>0</v>
      </c>
      <c r="AB17" s="18">
        <v>0</v>
      </c>
      <c r="AC17" s="31">
        <v>0</v>
      </c>
      <c r="AD17" s="49" t="e">
        <f t="shared" si="42"/>
        <v>#DIV/0!</v>
      </c>
      <c r="AE17" s="31">
        <f t="shared" si="31"/>
        <v>0</v>
      </c>
      <c r="AF17" s="49">
        <v>0</v>
      </c>
      <c r="AG17" s="37">
        <v>3</v>
      </c>
      <c r="AH17" s="31">
        <v>1</v>
      </c>
      <c r="AI17" s="49">
        <f t="shared" si="32"/>
        <v>33.33333333333333</v>
      </c>
      <c r="AJ17" s="31">
        <f t="shared" si="33"/>
        <v>0.30000000000000004</v>
      </c>
      <c r="AK17" s="49">
        <v>-2</v>
      </c>
      <c r="AL17" s="37">
        <v>7</v>
      </c>
      <c r="AM17" s="31">
        <v>6</v>
      </c>
      <c r="AN17" s="49">
        <f t="shared" si="27"/>
        <v>85.71428571428571</v>
      </c>
      <c r="AO17" s="31">
        <f t="shared" si="2"/>
        <v>0.7000000000000001</v>
      </c>
      <c r="AP17" s="49">
        <v>0</v>
      </c>
      <c r="AQ17" s="37">
        <v>18</v>
      </c>
      <c r="AR17" s="31">
        <v>16</v>
      </c>
      <c r="AS17" s="49">
        <f t="shared" si="3"/>
        <v>88.88888888888889</v>
      </c>
      <c r="AT17" s="31">
        <f t="shared" si="4"/>
        <v>1.8</v>
      </c>
      <c r="AU17" s="49">
        <v>0</v>
      </c>
      <c r="AV17" s="37">
        <v>10</v>
      </c>
      <c r="AW17" s="31">
        <v>9</v>
      </c>
      <c r="AX17" s="49">
        <f t="shared" si="50"/>
        <v>90</v>
      </c>
      <c r="AY17" s="31">
        <f aca="true" t="shared" si="52" ref="AY17:AY22">AV17*0.1</f>
        <v>1</v>
      </c>
      <c r="AZ17" s="49">
        <v>0</v>
      </c>
      <c r="BA17" s="17">
        <v>100</v>
      </c>
      <c r="BB17" s="9">
        <v>100</v>
      </c>
      <c r="BC17" s="9">
        <f t="shared" si="43"/>
        <v>100</v>
      </c>
      <c r="BD17" s="9">
        <f t="shared" si="35"/>
        <v>10</v>
      </c>
      <c r="BE17" s="9">
        <v>0</v>
      </c>
      <c r="BF17" s="17">
        <v>100</v>
      </c>
      <c r="BG17" s="9">
        <v>100</v>
      </c>
      <c r="BH17" s="9">
        <f t="shared" si="36"/>
        <v>100</v>
      </c>
      <c r="BI17" s="9">
        <f t="shared" si="37"/>
        <v>10</v>
      </c>
      <c r="BJ17" s="9">
        <v>0</v>
      </c>
      <c r="BK17" s="17">
        <v>100</v>
      </c>
      <c r="BL17" s="9">
        <v>100</v>
      </c>
      <c r="BM17" s="9">
        <f t="shared" si="5"/>
        <v>100</v>
      </c>
      <c r="BN17" s="9">
        <f t="shared" si="6"/>
        <v>10</v>
      </c>
      <c r="BO17" s="9">
        <v>0</v>
      </c>
      <c r="BP17" s="17">
        <v>100</v>
      </c>
      <c r="BQ17" s="9">
        <v>100</v>
      </c>
      <c r="BR17" s="9">
        <f t="shared" si="44"/>
        <v>100</v>
      </c>
      <c r="BS17" s="9">
        <f t="shared" si="45"/>
        <v>10</v>
      </c>
      <c r="BT17" s="9">
        <v>0</v>
      </c>
      <c r="BU17" s="17">
        <v>100</v>
      </c>
      <c r="BV17" s="9">
        <v>100</v>
      </c>
      <c r="BW17" s="9">
        <f>BV17/BU17*100</f>
        <v>100</v>
      </c>
      <c r="BX17" s="9">
        <f>BU17*0.1</f>
        <v>10</v>
      </c>
      <c r="BY17" s="9">
        <v>0</v>
      </c>
      <c r="BZ17" s="18">
        <v>0</v>
      </c>
      <c r="CA17" s="16">
        <v>0</v>
      </c>
      <c r="CB17" s="9" t="e">
        <f aca="true" t="shared" si="53" ref="CB17:CB22">CA17/BZ17*100</f>
        <v>#DIV/0!</v>
      </c>
      <c r="CC17" s="16">
        <f t="shared" si="8"/>
        <v>0</v>
      </c>
      <c r="CD17" s="31">
        <v>0</v>
      </c>
      <c r="CE17" s="37">
        <v>37</v>
      </c>
      <c r="CF17" s="31">
        <v>37</v>
      </c>
      <c r="CG17" s="9">
        <f t="shared" si="38"/>
        <v>100</v>
      </c>
      <c r="CH17" s="16">
        <f t="shared" si="9"/>
        <v>3.7</v>
      </c>
      <c r="CI17" s="31">
        <v>0</v>
      </c>
      <c r="CJ17" s="37">
        <v>48</v>
      </c>
      <c r="CK17" s="63">
        <v>48</v>
      </c>
      <c r="CL17" s="9">
        <f t="shared" si="10"/>
        <v>100</v>
      </c>
      <c r="CM17" s="16">
        <f t="shared" si="11"/>
        <v>4.800000000000001</v>
      </c>
      <c r="CN17" s="31">
        <v>0</v>
      </c>
      <c r="CO17" s="48">
        <v>1</v>
      </c>
      <c r="CP17" s="48"/>
      <c r="CQ17" s="37">
        <v>72</v>
      </c>
      <c r="CR17" s="63">
        <v>72</v>
      </c>
      <c r="CS17" s="9">
        <f t="shared" si="49"/>
        <v>100</v>
      </c>
      <c r="CT17" s="16">
        <f t="shared" si="12"/>
        <v>7.2</v>
      </c>
      <c r="CU17" s="31">
        <v>0</v>
      </c>
      <c r="CV17" s="48">
        <v>1</v>
      </c>
      <c r="CW17" s="48"/>
      <c r="CX17" s="37">
        <v>21</v>
      </c>
      <c r="CY17" s="63">
        <v>21</v>
      </c>
      <c r="CZ17" s="9">
        <f aca="true" t="shared" si="54" ref="CZ17:CZ22">CY17/CX17*100</f>
        <v>100</v>
      </c>
      <c r="DA17" s="16">
        <f>CX17*0.1</f>
        <v>2.1</v>
      </c>
      <c r="DB17" s="31">
        <v>0</v>
      </c>
      <c r="DC17" s="62">
        <v>1</v>
      </c>
      <c r="DD17" s="62"/>
      <c r="DE17" s="37">
        <f t="shared" si="13"/>
        <v>141</v>
      </c>
      <c r="DF17" s="16">
        <f t="shared" si="14"/>
        <v>141</v>
      </c>
      <c r="DG17" s="9">
        <f t="shared" si="15"/>
        <v>100</v>
      </c>
      <c r="DH17" s="16">
        <f t="shared" si="16"/>
        <v>14.100000000000001</v>
      </c>
      <c r="DI17" s="4">
        <v>0</v>
      </c>
      <c r="DJ17" s="4">
        <f t="shared" si="17"/>
        <v>3</v>
      </c>
      <c r="DK17" s="4">
        <f t="shared" si="18"/>
        <v>0</v>
      </c>
      <c r="DL17" s="18">
        <f t="shared" si="19"/>
        <v>37</v>
      </c>
      <c r="DM17" s="16">
        <f t="shared" si="20"/>
        <v>37</v>
      </c>
      <c r="DN17" s="9">
        <f t="shared" si="21"/>
        <v>100</v>
      </c>
      <c r="DO17" s="16">
        <f t="shared" si="22"/>
        <v>3.7</v>
      </c>
      <c r="DP17" s="4">
        <v>0</v>
      </c>
      <c r="DQ17" s="18">
        <f t="shared" si="23"/>
        <v>178</v>
      </c>
      <c r="DR17" s="16">
        <f t="shared" si="24"/>
        <v>178</v>
      </c>
      <c r="DS17" s="9">
        <f t="shared" si="25"/>
        <v>100</v>
      </c>
      <c r="DT17" s="16">
        <f t="shared" si="26"/>
        <v>17.8</v>
      </c>
      <c r="DU17" s="4">
        <v>0</v>
      </c>
    </row>
    <row r="18" spans="1:125" ht="12.75">
      <c r="A18" s="3"/>
      <c r="B18" s="72" t="s">
        <v>9</v>
      </c>
      <c r="C18" s="33">
        <v>100</v>
      </c>
      <c r="D18" s="14">
        <v>100</v>
      </c>
      <c r="E18" s="14">
        <f t="shared" si="41"/>
        <v>100</v>
      </c>
      <c r="F18" s="14">
        <f t="shared" si="28"/>
        <v>10</v>
      </c>
      <c r="G18" s="14">
        <v>0</v>
      </c>
      <c r="H18" s="33">
        <v>100</v>
      </c>
      <c r="I18" s="14">
        <v>100</v>
      </c>
      <c r="J18" s="14">
        <f t="shared" si="29"/>
        <v>100</v>
      </c>
      <c r="K18" s="14">
        <f t="shared" si="30"/>
        <v>10</v>
      </c>
      <c r="L18" s="14">
        <v>0</v>
      </c>
      <c r="M18" s="33">
        <v>100</v>
      </c>
      <c r="N18" s="14">
        <v>100</v>
      </c>
      <c r="O18" s="14">
        <f t="shared" si="0"/>
        <v>100</v>
      </c>
      <c r="P18" s="14">
        <f t="shared" si="1"/>
        <v>10</v>
      </c>
      <c r="Q18" s="14">
        <v>0</v>
      </c>
      <c r="R18" s="33">
        <v>100</v>
      </c>
      <c r="S18" s="14">
        <v>100</v>
      </c>
      <c r="T18" s="14">
        <f t="shared" si="46"/>
        <v>100</v>
      </c>
      <c r="U18" s="14">
        <f t="shared" si="47"/>
        <v>10</v>
      </c>
      <c r="V18" s="14">
        <v>0</v>
      </c>
      <c r="W18" s="17">
        <v>100</v>
      </c>
      <c r="X18" s="9">
        <v>100</v>
      </c>
      <c r="Y18" s="9">
        <f t="shared" si="48"/>
        <v>100</v>
      </c>
      <c r="Z18" s="9">
        <f t="shared" si="51"/>
        <v>10</v>
      </c>
      <c r="AA18" s="9">
        <v>0</v>
      </c>
      <c r="AB18" s="18">
        <v>0</v>
      </c>
      <c r="AC18" s="31">
        <v>0</v>
      </c>
      <c r="AD18" s="49">
        <v>0</v>
      </c>
      <c r="AE18" s="31">
        <v>0</v>
      </c>
      <c r="AF18" s="49">
        <v>0</v>
      </c>
      <c r="AG18" s="18">
        <v>0</v>
      </c>
      <c r="AH18" s="31">
        <v>0</v>
      </c>
      <c r="AI18" s="49">
        <v>0</v>
      </c>
      <c r="AJ18" s="31">
        <v>0</v>
      </c>
      <c r="AK18" s="49">
        <v>0</v>
      </c>
      <c r="AL18" s="37">
        <v>9</v>
      </c>
      <c r="AM18" s="31">
        <v>8</v>
      </c>
      <c r="AN18" s="49">
        <f t="shared" si="27"/>
        <v>88.88888888888889</v>
      </c>
      <c r="AO18" s="31">
        <f t="shared" si="2"/>
        <v>0.9</v>
      </c>
      <c r="AP18" s="49">
        <v>0</v>
      </c>
      <c r="AQ18" s="37">
        <v>18</v>
      </c>
      <c r="AR18" s="31">
        <v>17</v>
      </c>
      <c r="AS18" s="49">
        <f t="shared" si="3"/>
        <v>94.44444444444444</v>
      </c>
      <c r="AT18" s="31">
        <f t="shared" si="4"/>
        <v>1.8</v>
      </c>
      <c r="AU18" s="49">
        <v>0</v>
      </c>
      <c r="AV18" s="37">
        <v>10</v>
      </c>
      <c r="AW18" s="31">
        <v>10</v>
      </c>
      <c r="AX18" s="49">
        <f t="shared" si="50"/>
        <v>100</v>
      </c>
      <c r="AY18" s="31">
        <f t="shared" si="52"/>
        <v>1</v>
      </c>
      <c r="AZ18" s="49">
        <v>0</v>
      </c>
      <c r="BA18" s="17">
        <v>0</v>
      </c>
      <c r="BB18" s="9">
        <v>0</v>
      </c>
      <c r="BC18" s="9">
        <v>0</v>
      </c>
      <c r="BD18" s="9">
        <f t="shared" si="35"/>
        <v>0</v>
      </c>
      <c r="BE18" s="9">
        <v>0</v>
      </c>
      <c r="BF18" s="17">
        <v>0</v>
      </c>
      <c r="BG18" s="9">
        <v>0</v>
      </c>
      <c r="BH18" s="9">
        <v>0</v>
      </c>
      <c r="BI18" s="9">
        <f t="shared" si="37"/>
        <v>0</v>
      </c>
      <c r="BJ18" s="9">
        <v>0</v>
      </c>
      <c r="BK18" s="17">
        <v>100</v>
      </c>
      <c r="BL18" s="9">
        <v>100</v>
      </c>
      <c r="BM18" s="9">
        <f t="shared" si="5"/>
        <v>100</v>
      </c>
      <c r="BN18" s="9">
        <f t="shared" si="6"/>
        <v>10</v>
      </c>
      <c r="BO18" s="9">
        <v>0</v>
      </c>
      <c r="BP18" s="17">
        <v>100</v>
      </c>
      <c r="BQ18" s="9">
        <v>100</v>
      </c>
      <c r="BR18" s="9">
        <f t="shared" si="44"/>
        <v>100</v>
      </c>
      <c r="BS18" s="9">
        <f t="shared" si="45"/>
        <v>10</v>
      </c>
      <c r="BT18" s="9">
        <v>0</v>
      </c>
      <c r="BU18" s="17">
        <v>100</v>
      </c>
      <c r="BV18" s="9">
        <v>100</v>
      </c>
      <c r="BW18" s="9">
        <f>BV18/BU18*100</f>
        <v>100</v>
      </c>
      <c r="BX18" s="9">
        <f>BU18*0.1</f>
        <v>10</v>
      </c>
      <c r="BY18" s="9">
        <v>0</v>
      </c>
      <c r="BZ18" s="18">
        <v>0</v>
      </c>
      <c r="CA18" s="16">
        <v>0</v>
      </c>
      <c r="CB18" s="9" t="e">
        <f t="shared" si="53"/>
        <v>#DIV/0!</v>
      </c>
      <c r="CC18" s="16">
        <f t="shared" si="8"/>
        <v>0</v>
      </c>
      <c r="CD18" s="31">
        <v>0</v>
      </c>
      <c r="CE18" s="18">
        <v>0</v>
      </c>
      <c r="CF18" s="31">
        <v>0</v>
      </c>
      <c r="CG18" s="9" t="e">
        <f t="shared" si="38"/>
        <v>#DIV/0!</v>
      </c>
      <c r="CH18" s="16">
        <f t="shared" si="9"/>
        <v>0</v>
      </c>
      <c r="CI18" s="31">
        <v>0</v>
      </c>
      <c r="CJ18" s="37">
        <v>131</v>
      </c>
      <c r="CK18" s="63">
        <v>131</v>
      </c>
      <c r="CL18" s="9">
        <f t="shared" si="10"/>
        <v>100</v>
      </c>
      <c r="CM18" s="16">
        <f t="shared" si="11"/>
        <v>13.100000000000001</v>
      </c>
      <c r="CN18" s="31">
        <v>0</v>
      </c>
      <c r="CO18" s="48">
        <v>2</v>
      </c>
      <c r="CP18" s="63">
        <v>1</v>
      </c>
      <c r="CQ18" s="37">
        <v>142</v>
      </c>
      <c r="CR18" s="63">
        <v>142</v>
      </c>
      <c r="CS18" s="9">
        <f t="shared" si="49"/>
        <v>100</v>
      </c>
      <c r="CT18" s="16">
        <f t="shared" si="12"/>
        <v>14.200000000000001</v>
      </c>
      <c r="CU18" s="31">
        <v>0</v>
      </c>
      <c r="CV18" s="48">
        <v>7</v>
      </c>
      <c r="CW18" s="48">
        <v>1</v>
      </c>
      <c r="CX18" s="37">
        <v>28</v>
      </c>
      <c r="CY18" s="63">
        <v>28</v>
      </c>
      <c r="CZ18" s="49">
        <f t="shared" si="54"/>
        <v>100</v>
      </c>
      <c r="DA18" s="31">
        <f>CX18*0.1</f>
        <v>2.8000000000000003</v>
      </c>
      <c r="DB18" s="31">
        <v>0</v>
      </c>
      <c r="DC18" s="48">
        <v>1</v>
      </c>
      <c r="DD18" s="48"/>
      <c r="DE18" s="37">
        <f t="shared" si="13"/>
        <v>301</v>
      </c>
      <c r="DF18" s="16">
        <f t="shared" si="14"/>
        <v>301</v>
      </c>
      <c r="DG18" s="9">
        <f t="shared" si="15"/>
        <v>100</v>
      </c>
      <c r="DH18" s="16">
        <f t="shared" si="16"/>
        <v>30.1</v>
      </c>
      <c r="DI18" s="4">
        <v>0</v>
      </c>
      <c r="DJ18" s="4">
        <f t="shared" si="17"/>
        <v>10</v>
      </c>
      <c r="DK18" s="4">
        <f t="shared" si="18"/>
        <v>2</v>
      </c>
      <c r="DL18" s="18">
        <f t="shared" si="19"/>
        <v>0</v>
      </c>
      <c r="DM18" s="16">
        <f t="shared" si="20"/>
        <v>0</v>
      </c>
      <c r="DN18" s="9" t="e">
        <f t="shared" si="21"/>
        <v>#DIV/0!</v>
      </c>
      <c r="DO18" s="16">
        <f t="shared" si="22"/>
        <v>0</v>
      </c>
      <c r="DP18" s="4">
        <v>0</v>
      </c>
      <c r="DQ18" s="18">
        <f t="shared" si="23"/>
        <v>301</v>
      </c>
      <c r="DR18" s="16">
        <f t="shared" si="24"/>
        <v>301</v>
      </c>
      <c r="DS18" s="9">
        <f t="shared" si="25"/>
        <v>100</v>
      </c>
      <c r="DT18" s="16">
        <f t="shared" si="26"/>
        <v>30.1</v>
      </c>
      <c r="DU18" s="4">
        <v>0</v>
      </c>
    </row>
    <row r="19" spans="1:125" ht="12.75">
      <c r="A19" s="3"/>
      <c r="B19" s="54" t="s">
        <v>79</v>
      </c>
      <c r="C19" s="33">
        <v>0</v>
      </c>
      <c r="D19" s="14">
        <v>0</v>
      </c>
      <c r="E19" s="14">
        <v>0</v>
      </c>
      <c r="F19" s="14">
        <v>0</v>
      </c>
      <c r="G19" s="14">
        <v>0</v>
      </c>
      <c r="H19" s="33">
        <v>0</v>
      </c>
      <c r="I19" s="14">
        <v>0</v>
      </c>
      <c r="J19" s="14">
        <v>0</v>
      </c>
      <c r="K19" s="14">
        <v>0</v>
      </c>
      <c r="L19" s="14">
        <v>0</v>
      </c>
      <c r="M19" s="33">
        <v>100</v>
      </c>
      <c r="N19" s="14">
        <v>100</v>
      </c>
      <c r="O19" s="14">
        <f t="shared" si="0"/>
        <v>100</v>
      </c>
      <c r="P19" s="14">
        <f t="shared" si="1"/>
        <v>10</v>
      </c>
      <c r="Q19" s="14">
        <v>0</v>
      </c>
      <c r="R19" s="33">
        <v>100</v>
      </c>
      <c r="S19" s="14">
        <v>100</v>
      </c>
      <c r="T19" s="14">
        <f t="shared" si="46"/>
        <v>100</v>
      </c>
      <c r="U19" s="14">
        <f t="shared" si="47"/>
        <v>10</v>
      </c>
      <c r="V19" s="14">
        <v>0</v>
      </c>
      <c r="W19" s="17">
        <v>100</v>
      </c>
      <c r="X19" s="9">
        <v>100</v>
      </c>
      <c r="Y19" s="9">
        <f t="shared" si="48"/>
        <v>100</v>
      </c>
      <c r="Z19" s="9">
        <f t="shared" si="51"/>
        <v>10</v>
      </c>
      <c r="AA19" s="9">
        <v>0</v>
      </c>
      <c r="AB19" s="18">
        <v>0</v>
      </c>
      <c r="AC19" s="31">
        <v>0</v>
      </c>
      <c r="AD19" s="49">
        <v>0</v>
      </c>
      <c r="AE19" s="31">
        <v>0</v>
      </c>
      <c r="AF19" s="49">
        <v>0</v>
      </c>
      <c r="AG19" s="37">
        <v>1</v>
      </c>
      <c r="AH19" s="31">
        <v>1</v>
      </c>
      <c r="AI19" s="49">
        <v>0</v>
      </c>
      <c r="AJ19" s="31">
        <v>0</v>
      </c>
      <c r="AK19" s="49">
        <v>0</v>
      </c>
      <c r="AL19" s="37">
        <v>13</v>
      </c>
      <c r="AM19" s="31">
        <v>11</v>
      </c>
      <c r="AN19" s="49">
        <f t="shared" si="27"/>
        <v>84.61538461538461</v>
      </c>
      <c r="AO19" s="31">
        <f t="shared" si="2"/>
        <v>1.3</v>
      </c>
      <c r="AP19" s="49">
        <v>-1</v>
      </c>
      <c r="AQ19" s="37">
        <v>34</v>
      </c>
      <c r="AR19" s="31">
        <v>32</v>
      </c>
      <c r="AS19" s="49">
        <f t="shared" si="3"/>
        <v>94.11764705882352</v>
      </c>
      <c r="AT19" s="31">
        <f t="shared" si="4"/>
        <v>3.4000000000000004</v>
      </c>
      <c r="AU19" s="49">
        <v>0</v>
      </c>
      <c r="AV19" s="37">
        <v>17</v>
      </c>
      <c r="AW19" s="31">
        <v>15</v>
      </c>
      <c r="AX19" s="49">
        <f t="shared" si="50"/>
        <v>88.23529411764706</v>
      </c>
      <c r="AY19" s="31">
        <f t="shared" si="52"/>
        <v>1.7000000000000002</v>
      </c>
      <c r="AZ19" s="49">
        <v>0</v>
      </c>
      <c r="BA19" s="17">
        <v>0</v>
      </c>
      <c r="BB19" s="9">
        <v>0</v>
      </c>
      <c r="BC19" s="9">
        <v>0</v>
      </c>
      <c r="BD19" s="9">
        <v>0</v>
      </c>
      <c r="BE19" s="9">
        <v>0</v>
      </c>
      <c r="BF19" s="17">
        <v>0</v>
      </c>
      <c r="BG19" s="9">
        <v>0</v>
      </c>
      <c r="BH19" s="9">
        <v>0</v>
      </c>
      <c r="BI19" s="9">
        <v>0</v>
      </c>
      <c r="BJ19" s="9">
        <v>0</v>
      </c>
      <c r="BK19" s="17">
        <v>100</v>
      </c>
      <c r="BL19" s="9">
        <v>100</v>
      </c>
      <c r="BM19" s="9">
        <f t="shared" si="5"/>
        <v>100</v>
      </c>
      <c r="BN19" s="9">
        <f t="shared" si="6"/>
        <v>10</v>
      </c>
      <c r="BO19" s="9">
        <v>0</v>
      </c>
      <c r="BP19" s="17">
        <v>100</v>
      </c>
      <c r="BQ19" s="9">
        <v>100</v>
      </c>
      <c r="BR19" s="9">
        <f t="shared" si="44"/>
        <v>100</v>
      </c>
      <c r="BS19" s="9">
        <f t="shared" si="45"/>
        <v>10</v>
      </c>
      <c r="BT19" s="9">
        <v>0</v>
      </c>
      <c r="BU19" s="17">
        <v>100</v>
      </c>
      <c r="BV19" s="9">
        <v>100</v>
      </c>
      <c r="BW19" s="9">
        <f>BV19/BU19*100</f>
        <v>100</v>
      </c>
      <c r="BX19" s="9">
        <f>BU19*0.1</f>
        <v>10</v>
      </c>
      <c r="BY19" s="9">
        <v>0</v>
      </c>
      <c r="BZ19" s="18">
        <v>0</v>
      </c>
      <c r="CA19" s="16">
        <v>0</v>
      </c>
      <c r="CB19" s="9" t="e">
        <f t="shared" si="53"/>
        <v>#DIV/0!</v>
      </c>
      <c r="CC19" s="16">
        <f t="shared" si="8"/>
        <v>0</v>
      </c>
      <c r="CD19" s="31">
        <v>0</v>
      </c>
      <c r="CE19" s="37">
        <v>8</v>
      </c>
      <c r="CF19" s="31">
        <v>8</v>
      </c>
      <c r="CG19" s="9">
        <v>0</v>
      </c>
      <c r="CH19" s="16">
        <f t="shared" si="9"/>
        <v>0.8</v>
      </c>
      <c r="CI19" s="31">
        <v>0</v>
      </c>
      <c r="CJ19" s="37">
        <v>229</v>
      </c>
      <c r="CK19" s="63">
        <v>229</v>
      </c>
      <c r="CL19" s="49">
        <f t="shared" si="10"/>
        <v>100</v>
      </c>
      <c r="CM19" s="31">
        <f t="shared" si="11"/>
        <v>22.900000000000002</v>
      </c>
      <c r="CN19" s="31">
        <v>0</v>
      </c>
      <c r="CO19" s="48">
        <v>4</v>
      </c>
      <c r="CP19" s="48">
        <v>2</v>
      </c>
      <c r="CQ19" s="37">
        <v>423</v>
      </c>
      <c r="CR19" s="63">
        <v>423</v>
      </c>
      <c r="CS19" s="9">
        <f t="shared" si="49"/>
        <v>100</v>
      </c>
      <c r="CT19" s="16">
        <f t="shared" si="12"/>
        <v>42.300000000000004</v>
      </c>
      <c r="CU19" s="31">
        <v>0</v>
      </c>
      <c r="CV19" s="48">
        <v>11</v>
      </c>
      <c r="CW19" s="48">
        <v>5</v>
      </c>
      <c r="CX19" s="37">
        <v>58</v>
      </c>
      <c r="CY19" s="63">
        <v>58</v>
      </c>
      <c r="CZ19" s="9">
        <f t="shared" si="54"/>
        <v>100</v>
      </c>
      <c r="DA19" s="16">
        <f>CX19*0.1</f>
        <v>5.800000000000001</v>
      </c>
      <c r="DB19" s="31">
        <v>0</v>
      </c>
      <c r="DC19" s="48"/>
      <c r="DD19" s="48"/>
      <c r="DE19" s="37">
        <f t="shared" si="13"/>
        <v>710</v>
      </c>
      <c r="DF19" s="16">
        <f t="shared" si="14"/>
        <v>710</v>
      </c>
      <c r="DG19" s="9">
        <f t="shared" si="15"/>
        <v>100</v>
      </c>
      <c r="DH19" s="16">
        <f t="shared" si="16"/>
        <v>71</v>
      </c>
      <c r="DI19" s="4">
        <v>0</v>
      </c>
      <c r="DJ19" s="4">
        <f t="shared" si="17"/>
        <v>15</v>
      </c>
      <c r="DK19" s="4">
        <f t="shared" si="18"/>
        <v>7</v>
      </c>
      <c r="DL19" s="18">
        <f t="shared" si="19"/>
        <v>8</v>
      </c>
      <c r="DM19" s="16">
        <f t="shared" si="20"/>
        <v>8</v>
      </c>
      <c r="DN19" s="9">
        <f t="shared" si="21"/>
        <v>100</v>
      </c>
      <c r="DO19" s="16">
        <f t="shared" si="22"/>
        <v>0.8</v>
      </c>
      <c r="DP19" s="4">
        <v>0</v>
      </c>
      <c r="DQ19" s="18">
        <f t="shared" si="23"/>
        <v>718</v>
      </c>
      <c r="DR19" s="16">
        <f t="shared" si="24"/>
        <v>718</v>
      </c>
      <c r="DS19" s="9">
        <f t="shared" si="25"/>
        <v>100</v>
      </c>
      <c r="DT19" s="16">
        <f t="shared" si="26"/>
        <v>71.8</v>
      </c>
      <c r="DU19" s="4">
        <v>0</v>
      </c>
    </row>
    <row r="20" spans="1:125" ht="12.75">
      <c r="A20" s="3"/>
      <c r="B20" s="66" t="s">
        <v>10</v>
      </c>
      <c r="C20" s="33">
        <v>0</v>
      </c>
      <c r="D20" s="14">
        <v>0</v>
      </c>
      <c r="E20" s="14">
        <v>0</v>
      </c>
      <c r="F20" s="14">
        <v>0</v>
      </c>
      <c r="G20" s="14">
        <v>0</v>
      </c>
      <c r="H20" s="33">
        <v>0</v>
      </c>
      <c r="I20" s="14">
        <v>0</v>
      </c>
      <c r="J20" s="14">
        <v>0</v>
      </c>
      <c r="K20" s="14">
        <v>0</v>
      </c>
      <c r="L20" s="14">
        <v>0</v>
      </c>
      <c r="M20" s="33">
        <v>0</v>
      </c>
      <c r="N20" s="14">
        <v>0</v>
      </c>
      <c r="O20" s="14">
        <v>0</v>
      </c>
      <c r="P20" s="14">
        <f t="shared" si="1"/>
        <v>0</v>
      </c>
      <c r="Q20" s="14">
        <v>0</v>
      </c>
      <c r="R20" s="33">
        <v>100</v>
      </c>
      <c r="S20" s="14">
        <v>100</v>
      </c>
      <c r="T20" s="14">
        <f t="shared" si="46"/>
        <v>100</v>
      </c>
      <c r="U20" s="14">
        <f t="shared" si="47"/>
        <v>10</v>
      </c>
      <c r="V20" s="14">
        <v>0</v>
      </c>
      <c r="W20" s="17">
        <v>100</v>
      </c>
      <c r="X20" s="9">
        <v>100</v>
      </c>
      <c r="Y20" s="9">
        <f t="shared" si="48"/>
        <v>100</v>
      </c>
      <c r="Z20" s="9">
        <f t="shared" si="51"/>
        <v>10</v>
      </c>
      <c r="AA20" s="9">
        <v>0</v>
      </c>
      <c r="AB20" s="18">
        <v>0</v>
      </c>
      <c r="AC20" s="31">
        <v>0</v>
      </c>
      <c r="AD20" s="49">
        <v>0</v>
      </c>
      <c r="AE20" s="31">
        <v>0</v>
      </c>
      <c r="AF20" s="49">
        <v>0</v>
      </c>
      <c r="AG20" s="18">
        <v>0</v>
      </c>
      <c r="AH20" s="31">
        <v>0</v>
      </c>
      <c r="AI20" s="49">
        <v>0</v>
      </c>
      <c r="AJ20" s="31">
        <v>0</v>
      </c>
      <c r="AK20" s="49">
        <v>0</v>
      </c>
      <c r="AL20" s="37">
        <v>0</v>
      </c>
      <c r="AM20" s="31">
        <v>0</v>
      </c>
      <c r="AN20" s="49" t="e">
        <f t="shared" si="27"/>
        <v>#DIV/0!</v>
      </c>
      <c r="AO20" s="31">
        <f t="shared" si="2"/>
        <v>0</v>
      </c>
      <c r="AP20" s="49">
        <v>0</v>
      </c>
      <c r="AQ20" s="37">
        <v>18</v>
      </c>
      <c r="AR20" s="31">
        <v>18</v>
      </c>
      <c r="AS20" s="49">
        <f t="shared" si="3"/>
        <v>100</v>
      </c>
      <c r="AT20" s="31">
        <f t="shared" si="4"/>
        <v>1.8</v>
      </c>
      <c r="AU20" s="49">
        <v>0</v>
      </c>
      <c r="AV20" s="37">
        <v>15</v>
      </c>
      <c r="AW20" s="31">
        <v>15</v>
      </c>
      <c r="AX20" s="49">
        <f t="shared" si="50"/>
        <v>100</v>
      </c>
      <c r="AY20" s="31">
        <f t="shared" si="52"/>
        <v>1.5</v>
      </c>
      <c r="AZ20" s="49">
        <v>0</v>
      </c>
      <c r="BA20" s="17">
        <v>0</v>
      </c>
      <c r="BB20" s="9">
        <v>0</v>
      </c>
      <c r="BC20" s="9">
        <v>0</v>
      </c>
      <c r="BD20" s="9">
        <v>0</v>
      </c>
      <c r="BE20" s="9">
        <v>0</v>
      </c>
      <c r="BF20" s="17">
        <v>0</v>
      </c>
      <c r="BG20" s="9">
        <v>0</v>
      </c>
      <c r="BH20" s="9">
        <v>0</v>
      </c>
      <c r="BI20" s="9">
        <v>0</v>
      </c>
      <c r="BJ20" s="9">
        <v>0</v>
      </c>
      <c r="BK20" s="17">
        <v>0</v>
      </c>
      <c r="BL20" s="9">
        <v>0</v>
      </c>
      <c r="BM20" s="9">
        <v>0</v>
      </c>
      <c r="BN20" s="9">
        <v>0</v>
      </c>
      <c r="BO20" s="9">
        <v>0</v>
      </c>
      <c r="BP20" s="17">
        <v>100</v>
      </c>
      <c r="BQ20" s="9">
        <v>100</v>
      </c>
      <c r="BR20" s="9">
        <f t="shared" si="44"/>
        <v>100</v>
      </c>
      <c r="BS20" s="9">
        <f t="shared" si="45"/>
        <v>10</v>
      </c>
      <c r="BT20" s="9">
        <v>0</v>
      </c>
      <c r="BU20" s="17">
        <v>100</v>
      </c>
      <c r="BV20" s="9">
        <v>100</v>
      </c>
      <c r="BW20" s="9">
        <f>BV20/BU20*100</f>
        <v>100</v>
      </c>
      <c r="BX20" s="9">
        <f>BU20*0.1</f>
        <v>10</v>
      </c>
      <c r="BY20" s="9">
        <v>0</v>
      </c>
      <c r="BZ20" s="18">
        <v>0</v>
      </c>
      <c r="CA20" s="16">
        <v>0</v>
      </c>
      <c r="CB20" s="9" t="e">
        <f t="shared" si="53"/>
        <v>#DIV/0!</v>
      </c>
      <c r="CC20" s="16">
        <f t="shared" si="8"/>
        <v>0</v>
      </c>
      <c r="CD20" s="31">
        <v>0</v>
      </c>
      <c r="CE20" s="18">
        <v>0</v>
      </c>
      <c r="CF20" s="16">
        <v>0</v>
      </c>
      <c r="CG20" s="9">
        <v>0</v>
      </c>
      <c r="CH20" s="16">
        <f t="shared" si="9"/>
        <v>0</v>
      </c>
      <c r="CI20" s="31">
        <v>0</v>
      </c>
      <c r="CJ20" s="37">
        <v>0</v>
      </c>
      <c r="CK20" s="63">
        <v>0</v>
      </c>
      <c r="CL20" s="9">
        <v>0</v>
      </c>
      <c r="CM20" s="16">
        <f t="shared" si="11"/>
        <v>0</v>
      </c>
      <c r="CN20" s="31">
        <v>0</v>
      </c>
      <c r="CO20" s="62"/>
      <c r="CP20" s="62"/>
      <c r="CQ20" s="37">
        <v>237</v>
      </c>
      <c r="CR20" s="63">
        <v>237</v>
      </c>
      <c r="CS20" s="9">
        <f t="shared" si="49"/>
        <v>100</v>
      </c>
      <c r="CT20" s="16">
        <f t="shared" si="12"/>
        <v>23.700000000000003</v>
      </c>
      <c r="CU20" s="31">
        <v>0</v>
      </c>
      <c r="CV20" s="62"/>
      <c r="CW20" s="62"/>
      <c r="CX20" s="37">
        <v>56</v>
      </c>
      <c r="CY20" s="63">
        <v>56</v>
      </c>
      <c r="CZ20" s="9">
        <f t="shared" si="54"/>
        <v>100</v>
      </c>
      <c r="DA20" s="16">
        <f>CX20*0.1</f>
        <v>5.6000000000000005</v>
      </c>
      <c r="DB20" s="31">
        <v>0</v>
      </c>
      <c r="DC20" s="62"/>
      <c r="DD20" s="62"/>
      <c r="DE20" s="37">
        <f t="shared" si="13"/>
        <v>293</v>
      </c>
      <c r="DF20" s="16">
        <f t="shared" si="14"/>
        <v>293</v>
      </c>
      <c r="DG20" s="9">
        <f t="shared" si="15"/>
        <v>100</v>
      </c>
      <c r="DH20" s="16">
        <f t="shared" si="16"/>
        <v>29.3</v>
      </c>
      <c r="DI20" s="4">
        <v>0</v>
      </c>
      <c r="DJ20" s="4">
        <f t="shared" si="17"/>
        <v>0</v>
      </c>
      <c r="DK20" s="4">
        <f t="shared" si="18"/>
        <v>0</v>
      </c>
      <c r="DL20" s="18">
        <f t="shared" si="19"/>
        <v>0</v>
      </c>
      <c r="DM20" s="16">
        <f t="shared" si="20"/>
        <v>0</v>
      </c>
      <c r="DN20" s="9" t="e">
        <f t="shared" si="21"/>
        <v>#DIV/0!</v>
      </c>
      <c r="DO20" s="16">
        <f t="shared" si="22"/>
        <v>0</v>
      </c>
      <c r="DP20" s="4">
        <v>0</v>
      </c>
      <c r="DQ20" s="18">
        <f t="shared" si="23"/>
        <v>293</v>
      </c>
      <c r="DR20" s="16">
        <f t="shared" si="24"/>
        <v>293</v>
      </c>
      <c r="DS20" s="9">
        <f t="shared" si="25"/>
        <v>100</v>
      </c>
      <c r="DT20" s="16">
        <f t="shared" si="26"/>
        <v>29.3</v>
      </c>
      <c r="DU20" s="4">
        <v>0</v>
      </c>
    </row>
    <row r="21" spans="1:125" ht="12.75">
      <c r="A21" s="3"/>
      <c r="B21" s="66" t="s">
        <v>80</v>
      </c>
      <c r="C21" s="33">
        <v>0</v>
      </c>
      <c r="D21" s="14">
        <v>0</v>
      </c>
      <c r="E21" s="14">
        <v>0</v>
      </c>
      <c r="F21" s="14">
        <v>0</v>
      </c>
      <c r="G21" s="14">
        <v>0</v>
      </c>
      <c r="H21" s="33">
        <v>0</v>
      </c>
      <c r="I21" s="14">
        <v>0</v>
      </c>
      <c r="J21" s="14">
        <v>0</v>
      </c>
      <c r="K21" s="14">
        <v>0</v>
      </c>
      <c r="L21" s="14">
        <v>0</v>
      </c>
      <c r="M21" s="33">
        <v>100</v>
      </c>
      <c r="N21" s="14">
        <v>100</v>
      </c>
      <c r="O21" s="14">
        <f t="shared" si="0"/>
        <v>100</v>
      </c>
      <c r="P21" s="14">
        <f t="shared" si="1"/>
        <v>10</v>
      </c>
      <c r="Q21" s="14">
        <v>0</v>
      </c>
      <c r="R21" s="33">
        <v>0</v>
      </c>
      <c r="S21" s="14">
        <v>0</v>
      </c>
      <c r="T21" s="14">
        <v>0</v>
      </c>
      <c r="U21" s="14">
        <v>0</v>
      </c>
      <c r="V21" s="14">
        <v>0</v>
      </c>
      <c r="W21" s="33">
        <v>0</v>
      </c>
      <c r="X21" s="14">
        <v>0</v>
      </c>
      <c r="Y21" s="14">
        <v>0</v>
      </c>
      <c r="Z21" s="14">
        <v>0</v>
      </c>
      <c r="AA21" s="14">
        <v>0</v>
      </c>
      <c r="AB21" s="18">
        <v>0</v>
      </c>
      <c r="AC21" s="31">
        <v>0</v>
      </c>
      <c r="AD21" s="49">
        <v>0</v>
      </c>
      <c r="AE21" s="31">
        <v>0</v>
      </c>
      <c r="AF21" s="49">
        <v>0</v>
      </c>
      <c r="AG21" s="18">
        <v>0</v>
      </c>
      <c r="AH21" s="31">
        <v>0</v>
      </c>
      <c r="AI21" s="49">
        <v>0</v>
      </c>
      <c r="AJ21" s="31">
        <v>0</v>
      </c>
      <c r="AK21" s="49">
        <v>0</v>
      </c>
      <c r="AL21" s="37">
        <v>17</v>
      </c>
      <c r="AM21" s="31">
        <v>16</v>
      </c>
      <c r="AN21" s="49">
        <f t="shared" si="27"/>
        <v>94.11764705882352</v>
      </c>
      <c r="AO21" s="31">
        <f t="shared" si="2"/>
        <v>1.7000000000000002</v>
      </c>
      <c r="AP21" s="49">
        <v>0</v>
      </c>
      <c r="AQ21" s="37">
        <v>0</v>
      </c>
      <c r="AR21" s="31">
        <v>0</v>
      </c>
      <c r="AS21" s="49" t="e">
        <f t="shared" si="3"/>
        <v>#DIV/0!</v>
      </c>
      <c r="AT21" s="31">
        <f t="shared" si="4"/>
        <v>0</v>
      </c>
      <c r="AU21" s="49">
        <v>0</v>
      </c>
      <c r="AV21" s="37">
        <v>0</v>
      </c>
      <c r="AW21" s="31">
        <v>0</v>
      </c>
      <c r="AX21" s="49" t="e">
        <f>AW21/AV21*100</f>
        <v>#DIV/0!</v>
      </c>
      <c r="AY21" s="31">
        <f t="shared" si="52"/>
        <v>0</v>
      </c>
      <c r="AZ21" s="49">
        <v>0</v>
      </c>
      <c r="BA21" s="17">
        <v>0</v>
      </c>
      <c r="BB21" s="9">
        <v>0</v>
      </c>
      <c r="BC21" s="9">
        <v>0</v>
      </c>
      <c r="BD21" s="9">
        <v>0</v>
      </c>
      <c r="BE21" s="9">
        <v>0</v>
      </c>
      <c r="BF21" s="17">
        <v>0</v>
      </c>
      <c r="BG21" s="9">
        <v>0</v>
      </c>
      <c r="BH21" s="9">
        <v>0</v>
      </c>
      <c r="BI21" s="9">
        <v>0</v>
      </c>
      <c r="BJ21" s="9">
        <v>0</v>
      </c>
      <c r="BK21" s="17">
        <v>100</v>
      </c>
      <c r="BL21" s="9">
        <v>100</v>
      </c>
      <c r="BM21" s="9">
        <f>BL21/BK21*100</f>
        <v>100</v>
      </c>
      <c r="BN21" s="9">
        <f>BK21*0.1</f>
        <v>10</v>
      </c>
      <c r="BO21" s="9">
        <v>0</v>
      </c>
      <c r="BP21" s="17">
        <v>0</v>
      </c>
      <c r="BQ21" s="9">
        <v>0</v>
      </c>
      <c r="BR21" s="9">
        <v>0</v>
      </c>
      <c r="BS21" s="9">
        <v>0</v>
      </c>
      <c r="BT21" s="9">
        <v>0</v>
      </c>
      <c r="BU21" s="17">
        <v>0</v>
      </c>
      <c r="BV21" s="9">
        <v>0</v>
      </c>
      <c r="BW21" s="9">
        <v>0</v>
      </c>
      <c r="BX21" s="9">
        <v>0</v>
      </c>
      <c r="BY21" s="9">
        <v>0</v>
      </c>
      <c r="BZ21" s="18">
        <v>0</v>
      </c>
      <c r="CA21" s="16">
        <v>0</v>
      </c>
      <c r="CB21" s="9" t="e">
        <f t="shared" si="53"/>
        <v>#DIV/0!</v>
      </c>
      <c r="CC21" s="16">
        <f>BZ21*0.1</f>
        <v>0</v>
      </c>
      <c r="CD21" s="16">
        <f>CA21*0.1</f>
        <v>0</v>
      </c>
      <c r="CE21" s="18">
        <v>0</v>
      </c>
      <c r="CF21" s="16">
        <v>0</v>
      </c>
      <c r="CG21" s="9">
        <v>0</v>
      </c>
      <c r="CH21" s="16">
        <f>CE21*0.1</f>
        <v>0</v>
      </c>
      <c r="CI21" s="16">
        <f>CF21*0.1</f>
        <v>0</v>
      </c>
      <c r="CJ21" s="37">
        <v>331</v>
      </c>
      <c r="CK21" s="63">
        <v>331</v>
      </c>
      <c r="CL21" s="49">
        <v>0</v>
      </c>
      <c r="CM21" s="31">
        <f t="shared" si="11"/>
        <v>33.1</v>
      </c>
      <c r="CN21" s="31">
        <v>0</v>
      </c>
      <c r="CO21" s="48">
        <v>5</v>
      </c>
      <c r="CP21" s="48">
        <v>3</v>
      </c>
      <c r="CQ21" s="18">
        <v>0</v>
      </c>
      <c r="CR21" s="51">
        <v>0</v>
      </c>
      <c r="CS21" s="9" t="e">
        <f t="shared" si="49"/>
        <v>#DIV/0!</v>
      </c>
      <c r="CT21" s="16">
        <f t="shared" si="12"/>
        <v>0</v>
      </c>
      <c r="CU21" s="31">
        <v>0</v>
      </c>
      <c r="CV21" s="62"/>
      <c r="CW21" s="62"/>
      <c r="CX21" s="18"/>
      <c r="CY21" s="51"/>
      <c r="CZ21" s="9" t="e">
        <f t="shared" si="54"/>
        <v>#DIV/0!</v>
      </c>
      <c r="DA21" s="16">
        <f>CX21*0.1</f>
        <v>0</v>
      </c>
      <c r="DB21" s="31">
        <v>0</v>
      </c>
      <c r="DC21" s="62"/>
      <c r="DD21" s="62"/>
      <c r="DE21" s="37">
        <f t="shared" si="13"/>
        <v>331</v>
      </c>
      <c r="DF21" s="16">
        <f t="shared" si="14"/>
        <v>331</v>
      </c>
      <c r="DG21" s="9">
        <f t="shared" si="15"/>
        <v>100</v>
      </c>
      <c r="DH21" s="16">
        <f t="shared" si="16"/>
        <v>33.1</v>
      </c>
      <c r="DI21" s="4">
        <v>0</v>
      </c>
      <c r="DJ21" s="4">
        <f t="shared" si="17"/>
        <v>5</v>
      </c>
      <c r="DK21" s="4">
        <f t="shared" si="18"/>
        <v>3</v>
      </c>
      <c r="DL21" s="18">
        <f t="shared" si="19"/>
        <v>0</v>
      </c>
      <c r="DM21" s="16">
        <f t="shared" si="20"/>
        <v>0</v>
      </c>
      <c r="DN21" s="9" t="e">
        <f t="shared" si="21"/>
        <v>#DIV/0!</v>
      </c>
      <c r="DO21" s="16">
        <f t="shared" si="22"/>
        <v>0</v>
      </c>
      <c r="DP21" s="4">
        <v>0</v>
      </c>
      <c r="DQ21" s="18">
        <f t="shared" si="23"/>
        <v>331</v>
      </c>
      <c r="DR21" s="16">
        <f t="shared" si="24"/>
        <v>331</v>
      </c>
      <c r="DS21" s="9">
        <f t="shared" si="25"/>
        <v>100</v>
      </c>
      <c r="DT21" s="16">
        <f t="shared" si="26"/>
        <v>33.1</v>
      </c>
      <c r="DU21" s="4">
        <v>0</v>
      </c>
    </row>
    <row r="22" spans="1:125" ht="12.75">
      <c r="A22" s="3"/>
      <c r="B22" s="1" t="s">
        <v>83</v>
      </c>
      <c r="C22" s="20">
        <v>100</v>
      </c>
      <c r="D22" s="15">
        <v>100</v>
      </c>
      <c r="E22" s="15">
        <f>D22/C22*100</f>
        <v>100</v>
      </c>
      <c r="F22" s="15">
        <v>10</v>
      </c>
      <c r="G22" s="15">
        <v>0</v>
      </c>
      <c r="H22" s="20">
        <v>100</v>
      </c>
      <c r="I22" s="15">
        <v>100</v>
      </c>
      <c r="J22" s="15">
        <f>I22/H22*100</f>
        <v>100</v>
      </c>
      <c r="K22" s="15">
        <v>10</v>
      </c>
      <c r="L22" s="15">
        <v>0</v>
      </c>
      <c r="M22" s="20">
        <v>100</v>
      </c>
      <c r="N22" s="15">
        <v>100</v>
      </c>
      <c r="O22" s="15">
        <v>100</v>
      </c>
      <c r="P22" s="15">
        <v>10</v>
      </c>
      <c r="Q22" s="15">
        <v>0</v>
      </c>
      <c r="R22" s="20">
        <v>100</v>
      </c>
      <c r="S22" s="15">
        <v>100</v>
      </c>
      <c r="T22" s="15">
        <v>100</v>
      </c>
      <c r="U22" s="15">
        <f t="shared" si="47"/>
        <v>10</v>
      </c>
      <c r="V22" s="15">
        <v>0</v>
      </c>
      <c r="W22" s="20">
        <v>100</v>
      </c>
      <c r="X22" s="21">
        <v>100</v>
      </c>
      <c r="Y22" s="21">
        <v>100</v>
      </c>
      <c r="Z22" s="21">
        <v>10</v>
      </c>
      <c r="AA22" s="21">
        <v>0</v>
      </c>
      <c r="AB22" s="22">
        <f>SUM(AB9:AB21)</f>
        <v>1</v>
      </c>
      <c r="AC22" s="2">
        <f>SUM(AC9:AC21)</f>
        <v>1</v>
      </c>
      <c r="AD22" s="21">
        <f>AC22/AB22*100</f>
        <v>100</v>
      </c>
      <c r="AE22" s="23">
        <f>AB22*0.1</f>
        <v>0.1</v>
      </c>
      <c r="AF22" s="21">
        <v>0</v>
      </c>
      <c r="AG22" s="22">
        <f>SUM(AG9:AG21)</f>
        <v>13</v>
      </c>
      <c r="AH22" s="2">
        <f>SUM(AH9:AH21)</f>
        <v>9</v>
      </c>
      <c r="AI22" s="21">
        <f>AH22/AG22*100</f>
        <v>69.23076923076923</v>
      </c>
      <c r="AJ22" s="23">
        <f>AG22*0.1</f>
        <v>1.3</v>
      </c>
      <c r="AK22" s="21">
        <v>-1</v>
      </c>
      <c r="AL22" s="22">
        <f>SUM(AL9:AL21)</f>
        <v>84</v>
      </c>
      <c r="AM22" s="2">
        <f>SUM(AM9:AM21)</f>
        <v>76</v>
      </c>
      <c r="AN22" s="21">
        <f>AM22/AL22*100</f>
        <v>90.47619047619048</v>
      </c>
      <c r="AO22" s="23">
        <f t="shared" si="2"/>
        <v>8.4</v>
      </c>
      <c r="AP22" s="21">
        <v>0</v>
      </c>
      <c r="AQ22" s="22">
        <f>SUM(AQ9:AQ21)</f>
        <v>178</v>
      </c>
      <c r="AR22" s="2">
        <f>SUM(AR9:AR21)</f>
        <v>167</v>
      </c>
      <c r="AS22" s="21">
        <f t="shared" si="3"/>
        <v>93.82022471910112</v>
      </c>
      <c r="AT22" s="23">
        <f t="shared" si="4"/>
        <v>17.8</v>
      </c>
      <c r="AU22" s="21">
        <v>0</v>
      </c>
      <c r="AV22" s="22">
        <f>SUM(AV9:AV21)</f>
        <v>85</v>
      </c>
      <c r="AW22" s="2">
        <f>SUM(AW9:AW21)</f>
        <v>82</v>
      </c>
      <c r="AX22" s="21">
        <f>AW22/AV22*100</f>
        <v>96.47058823529412</v>
      </c>
      <c r="AY22" s="23">
        <f t="shared" si="52"/>
        <v>8.5</v>
      </c>
      <c r="AZ22" s="21">
        <v>0</v>
      </c>
      <c r="BA22" s="20">
        <v>100</v>
      </c>
      <c r="BB22" s="21">
        <v>100</v>
      </c>
      <c r="BC22" s="21">
        <f>BB22/BA22*100</f>
        <v>100</v>
      </c>
      <c r="BD22" s="21">
        <f>BA22*0.1</f>
        <v>10</v>
      </c>
      <c r="BE22" s="21">
        <v>0</v>
      </c>
      <c r="BF22" s="20">
        <v>100</v>
      </c>
      <c r="BG22" s="21">
        <v>100</v>
      </c>
      <c r="BH22" s="21">
        <f>BG22/BF22*100</f>
        <v>100</v>
      </c>
      <c r="BI22" s="21">
        <f>BF22*0.1</f>
        <v>10</v>
      </c>
      <c r="BJ22" s="21">
        <v>0</v>
      </c>
      <c r="BK22" s="20">
        <v>100</v>
      </c>
      <c r="BL22" s="21">
        <v>100</v>
      </c>
      <c r="BM22" s="21">
        <f>BL22/BK22*100</f>
        <v>100</v>
      </c>
      <c r="BN22" s="21">
        <f>BK22*0.1</f>
        <v>10</v>
      </c>
      <c r="BO22" s="21">
        <v>0</v>
      </c>
      <c r="BP22" s="20">
        <v>100</v>
      </c>
      <c r="BQ22" s="21">
        <v>100</v>
      </c>
      <c r="BR22" s="21">
        <v>99.7</v>
      </c>
      <c r="BS22" s="21">
        <f>BP22*0.1</f>
        <v>10</v>
      </c>
      <c r="BT22" s="21">
        <v>0</v>
      </c>
      <c r="BU22" s="20">
        <v>100</v>
      </c>
      <c r="BV22" s="21">
        <v>100</v>
      </c>
      <c r="BW22" s="21">
        <v>99.5</v>
      </c>
      <c r="BX22" s="21">
        <f>BU22*0.1</f>
        <v>10</v>
      </c>
      <c r="BY22" s="21">
        <v>0</v>
      </c>
      <c r="BZ22" s="22">
        <f>SUM(BZ9:BZ21)</f>
        <v>13</v>
      </c>
      <c r="CA22" s="2">
        <f>SUM(CA9:CA21)</f>
        <v>13</v>
      </c>
      <c r="CB22" s="21">
        <f t="shared" si="53"/>
        <v>100</v>
      </c>
      <c r="CC22" s="23">
        <f t="shared" si="8"/>
        <v>1.3</v>
      </c>
      <c r="CD22" s="23">
        <v>0</v>
      </c>
      <c r="CE22" s="22">
        <f>SUM(CE9:CE21)</f>
        <v>149</v>
      </c>
      <c r="CF22" s="2">
        <f>SUM(CF9:CF21)</f>
        <v>149</v>
      </c>
      <c r="CG22" s="21">
        <f t="shared" si="38"/>
        <v>100</v>
      </c>
      <c r="CH22" s="23">
        <f t="shared" si="9"/>
        <v>14.9</v>
      </c>
      <c r="CI22" s="23">
        <v>0</v>
      </c>
      <c r="CJ22" s="22">
        <f>SUM(CJ9:CJ21)</f>
        <v>984</v>
      </c>
      <c r="CK22" s="2">
        <f>SUM(CK9:CK21)</f>
        <v>984</v>
      </c>
      <c r="CL22" s="21">
        <f>CK22/CJ22*100</f>
        <v>100</v>
      </c>
      <c r="CM22" s="23">
        <f aca="true" t="shared" si="55" ref="CM22:CR22">SUM(CM9:CM21)</f>
        <v>98.4</v>
      </c>
      <c r="CN22" s="36">
        <f t="shared" si="55"/>
        <v>0</v>
      </c>
      <c r="CO22" s="36">
        <f t="shared" si="55"/>
        <v>16</v>
      </c>
      <c r="CP22" s="36">
        <f t="shared" si="55"/>
        <v>7</v>
      </c>
      <c r="CQ22" s="22">
        <f t="shared" si="55"/>
        <v>1274</v>
      </c>
      <c r="CR22" s="2">
        <f t="shared" si="55"/>
        <v>1274</v>
      </c>
      <c r="CS22" s="21">
        <f>CR22/CQ22*100</f>
        <v>100</v>
      </c>
      <c r="CT22" s="23">
        <f>SUM(CT9:CT21)</f>
        <v>127.40000000000002</v>
      </c>
      <c r="CU22" s="23">
        <v>0</v>
      </c>
      <c r="CV22" s="36">
        <f>SUM(CV9:CV21)</f>
        <v>32</v>
      </c>
      <c r="CW22" s="36">
        <f>SUM(CW9:CW21)</f>
        <v>8</v>
      </c>
      <c r="CX22" s="22">
        <f>SUM(CX9:CX21)</f>
        <v>200</v>
      </c>
      <c r="CY22" s="2">
        <f>SUM(CY9:CY21)</f>
        <v>200</v>
      </c>
      <c r="CZ22" s="21">
        <f t="shared" si="54"/>
        <v>100</v>
      </c>
      <c r="DA22" s="23">
        <f>SUM(DA9:DA21)</f>
        <v>20.000000000000004</v>
      </c>
      <c r="DB22" s="23">
        <v>0</v>
      </c>
      <c r="DC22" s="36">
        <f>SUM(DC9:DC21)</f>
        <v>3</v>
      </c>
      <c r="DD22" s="36">
        <f>SUM(DD9:DD21)</f>
        <v>0</v>
      </c>
      <c r="DE22" s="22">
        <f>SUM(DE9:DE21)</f>
        <v>2458</v>
      </c>
      <c r="DF22" s="2">
        <f>SUM(DF9:DF21)</f>
        <v>2458</v>
      </c>
      <c r="DG22" s="21">
        <f t="shared" si="15"/>
        <v>100</v>
      </c>
      <c r="DH22" s="23">
        <f t="shared" si="16"/>
        <v>245.8</v>
      </c>
      <c r="DI22" s="36">
        <v>0</v>
      </c>
      <c r="DJ22" s="36">
        <f>SUM(DJ9:DJ21)</f>
        <v>51</v>
      </c>
      <c r="DK22" s="36">
        <f>SUM(DK9:DK21)</f>
        <v>15</v>
      </c>
      <c r="DL22" s="22">
        <f>SUM(DL9:DL21)</f>
        <v>162</v>
      </c>
      <c r="DM22" s="2">
        <f>SUM(DM9:DM21)</f>
        <v>162</v>
      </c>
      <c r="DN22" s="21">
        <f t="shared" si="21"/>
        <v>100</v>
      </c>
      <c r="DO22" s="23">
        <f>SUM(DO9:DO21)</f>
        <v>16.2</v>
      </c>
      <c r="DP22" s="23">
        <f>SUM(DP9:DP21)</f>
        <v>0</v>
      </c>
      <c r="DQ22" s="22">
        <f>SUM(DQ9:DQ21)</f>
        <v>2620</v>
      </c>
      <c r="DR22" s="2">
        <f>SUM(DR9:DR21)</f>
        <v>2620</v>
      </c>
      <c r="DS22" s="21">
        <f t="shared" si="25"/>
        <v>100</v>
      </c>
      <c r="DT22" s="23">
        <f>SUM(DT9:DT21)</f>
        <v>262.00000000000006</v>
      </c>
      <c r="DU22" s="36">
        <v>0</v>
      </c>
    </row>
    <row r="23" ht="12.75">
      <c r="DD23" s="52"/>
    </row>
    <row r="24" ht="12.75">
      <c r="B24" s="56"/>
    </row>
    <row r="25" spans="2:108" ht="12.75">
      <c r="B25" s="60"/>
      <c r="CA25" s="57"/>
      <c r="CB25" s="56"/>
      <c r="CC25" s="56"/>
      <c r="CD25" s="57"/>
      <c r="CF25" s="57"/>
      <c r="CG25" s="56"/>
      <c r="CH25" s="56"/>
      <c r="CI25" s="57"/>
      <c r="CK25" s="59"/>
      <c r="CL25" s="56"/>
      <c r="CM25" s="56"/>
      <c r="CN25" s="56"/>
      <c r="CO25" s="57"/>
      <c r="CR25" s="59"/>
      <c r="CS25" s="56"/>
      <c r="CT25" s="56"/>
      <c r="CU25" s="56"/>
      <c r="CV25" s="57"/>
      <c r="CY25" s="59"/>
      <c r="CZ25" s="56"/>
      <c r="DA25" s="56"/>
      <c r="DB25" s="56"/>
      <c r="DC25" s="57"/>
      <c r="DD25" s="56"/>
    </row>
    <row r="26" spans="2:108" ht="12.75">
      <c r="B26" s="60"/>
      <c r="CA26" s="57"/>
      <c r="CB26" s="56"/>
      <c r="CC26" s="56"/>
      <c r="CD26" s="57"/>
      <c r="CF26" s="57"/>
      <c r="CG26" s="56"/>
      <c r="CH26" s="56"/>
      <c r="CI26" s="57"/>
      <c r="CK26" s="59"/>
      <c r="CL26" s="56"/>
      <c r="CM26" s="56"/>
      <c r="CN26" s="56"/>
      <c r="CO26" s="57"/>
      <c r="CP26" s="56"/>
      <c r="CR26" s="59"/>
      <c r="CS26" s="56"/>
      <c r="CT26" s="56"/>
      <c r="CU26" s="56"/>
      <c r="CV26" s="57"/>
      <c r="CY26" s="59"/>
      <c r="CZ26" s="56"/>
      <c r="DA26" s="56"/>
      <c r="DB26" s="56"/>
      <c r="DC26" s="57"/>
      <c r="DD26" s="56"/>
    </row>
    <row r="27" spans="2:108" ht="12.75">
      <c r="B27" s="60"/>
      <c r="CA27" s="57"/>
      <c r="CB27" s="56"/>
      <c r="CC27" s="56"/>
      <c r="CD27" s="57"/>
      <c r="CF27" s="57"/>
      <c r="CG27" s="56"/>
      <c r="CH27" s="56"/>
      <c r="CI27" s="57"/>
      <c r="CK27" s="59"/>
      <c r="CL27" s="56"/>
      <c r="CM27" s="56"/>
      <c r="CN27" s="56"/>
      <c r="CO27" s="57"/>
      <c r="CP27" s="56"/>
      <c r="CR27" s="59"/>
      <c r="CS27" s="56"/>
      <c r="CT27" s="56"/>
      <c r="CU27" s="56"/>
      <c r="CV27" s="57"/>
      <c r="CY27" s="59"/>
      <c r="CZ27" s="56"/>
      <c r="DA27" s="56"/>
      <c r="DB27" s="56"/>
      <c r="DC27" s="57"/>
      <c r="DD27" s="56"/>
    </row>
    <row r="28" spans="2:108" ht="12.75">
      <c r="B28" s="60"/>
      <c r="CA28" s="57"/>
      <c r="CB28" s="56"/>
      <c r="CC28" s="56"/>
      <c r="CD28" s="57"/>
      <c r="CF28" s="58"/>
      <c r="CG28" s="56"/>
      <c r="CH28" s="56"/>
      <c r="CI28" s="57"/>
      <c r="CK28" s="59"/>
      <c r="CL28" s="56"/>
      <c r="CM28" s="56"/>
      <c r="CN28" s="56"/>
      <c r="CO28" s="57"/>
      <c r="CP28" s="56"/>
      <c r="CR28" s="59"/>
      <c r="CS28" s="56"/>
      <c r="CT28" s="56"/>
      <c r="CU28" s="56"/>
      <c r="CV28" s="57"/>
      <c r="CY28" s="59"/>
      <c r="CZ28" s="56"/>
      <c r="DA28" s="56"/>
      <c r="DB28" s="56"/>
      <c r="DC28" s="57"/>
      <c r="DD28" s="56"/>
    </row>
    <row r="29" spans="2:108" ht="12.75">
      <c r="B29" s="60"/>
      <c r="CA29" s="57"/>
      <c r="CB29" s="56"/>
      <c r="CC29" s="56"/>
      <c r="CD29" s="57"/>
      <c r="CF29" s="58"/>
      <c r="CG29" s="56"/>
      <c r="CH29" s="56"/>
      <c r="CI29" s="57"/>
      <c r="CK29" s="59"/>
      <c r="CL29" s="56"/>
      <c r="CM29" s="56"/>
      <c r="CN29" s="56"/>
      <c r="CO29" s="57"/>
      <c r="CP29" s="56"/>
      <c r="CR29" s="59"/>
      <c r="CS29" s="56"/>
      <c r="CT29" s="56"/>
      <c r="CU29" s="56"/>
      <c r="CV29" s="57"/>
      <c r="CY29" s="59"/>
      <c r="CZ29" s="56"/>
      <c r="DA29" s="56"/>
      <c r="DB29" s="56"/>
      <c r="DC29" s="57"/>
      <c r="DD29" s="56"/>
    </row>
    <row r="30" spans="2:108" ht="12.75">
      <c r="B30" s="60"/>
      <c r="CA30" s="57"/>
      <c r="CB30" s="56"/>
      <c r="CC30" s="56"/>
      <c r="CD30" s="57"/>
      <c r="CF30" s="58"/>
      <c r="CG30" s="56"/>
      <c r="CH30" s="56"/>
      <c r="CI30" s="57"/>
      <c r="CK30" s="59"/>
      <c r="CL30" s="56"/>
      <c r="CM30" s="56"/>
      <c r="CN30" s="56"/>
      <c r="CO30" s="57"/>
      <c r="CP30" s="56"/>
      <c r="CR30" s="59"/>
      <c r="CS30" s="56"/>
      <c r="CT30" s="56"/>
      <c r="CU30" s="56"/>
      <c r="CV30" s="57"/>
      <c r="CY30" s="59"/>
      <c r="CZ30" s="56"/>
      <c r="DA30" s="56"/>
      <c r="DB30" s="56"/>
      <c r="DC30" s="57"/>
      <c r="DD30" s="56"/>
    </row>
    <row r="31" spans="2:108" ht="12.75">
      <c r="B31" s="60"/>
      <c r="CA31" s="57"/>
      <c r="CB31" s="56"/>
      <c r="CC31" s="56"/>
      <c r="CD31" s="57"/>
      <c r="CF31" s="58"/>
      <c r="CG31" s="56"/>
      <c r="CH31" s="56"/>
      <c r="CI31" s="57"/>
      <c r="CK31" s="59"/>
      <c r="CL31" s="56"/>
      <c r="CM31" s="56"/>
      <c r="CN31" s="56"/>
      <c r="CO31" s="57"/>
      <c r="CP31" s="56"/>
      <c r="CR31" s="59"/>
      <c r="CS31" s="56"/>
      <c r="CT31" s="56"/>
      <c r="CU31" s="56"/>
      <c r="CV31" s="57"/>
      <c r="CY31" s="59"/>
      <c r="CZ31" s="56"/>
      <c r="DA31" s="56"/>
      <c r="DB31" s="56"/>
      <c r="DC31" s="57"/>
      <c r="DD31" s="56"/>
    </row>
    <row r="32" spans="2:108" ht="12.75">
      <c r="B32" s="60"/>
      <c r="CA32" s="57"/>
      <c r="CB32" s="56"/>
      <c r="CC32" s="56"/>
      <c r="CD32" s="57"/>
      <c r="CF32" s="58"/>
      <c r="CG32" s="56"/>
      <c r="CH32" s="56"/>
      <c r="CI32" s="57"/>
      <c r="CK32" s="59"/>
      <c r="CL32" s="56"/>
      <c r="CM32" s="56"/>
      <c r="CN32" s="56"/>
      <c r="CO32" s="57"/>
      <c r="CP32" s="56"/>
      <c r="CR32" s="59"/>
      <c r="CS32" s="56"/>
      <c r="CT32" s="56"/>
      <c r="CU32" s="56"/>
      <c r="CV32" s="57"/>
      <c r="CY32" s="59"/>
      <c r="CZ32" s="56"/>
      <c r="DA32" s="56"/>
      <c r="DB32" s="56"/>
      <c r="DC32" s="57"/>
      <c r="DD32" s="56"/>
    </row>
    <row r="33" spans="2:108" ht="12.75">
      <c r="B33" s="60"/>
      <c r="CA33" s="57"/>
      <c r="CB33" s="56"/>
      <c r="CC33" s="56"/>
      <c r="CD33" s="57"/>
      <c r="CF33" s="58"/>
      <c r="CG33" s="56"/>
      <c r="CH33" s="56"/>
      <c r="CI33" s="57"/>
      <c r="CK33" s="59"/>
      <c r="CL33" s="56"/>
      <c r="CM33" s="56"/>
      <c r="CN33" s="56"/>
      <c r="CO33" s="57"/>
      <c r="CP33" s="56"/>
      <c r="CR33" s="59"/>
      <c r="CS33" s="56"/>
      <c r="CT33" s="56"/>
      <c r="CU33" s="56"/>
      <c r="CV33" s="57"/>
      <c r="CY33" s="59"/>
      <c r="CZ33" s="56"/>
      <c r="DA33" s="56"/>
      <c r="DB33" s="56"/>
      <c r="DC33" s="57"/>
      <c r="DD33" s="56"/>
    </row>
    <row r="34" spans="2:108" ht="12.75">
      <c r="B34" s="60"/>
      <c r="CA34" s="57"/>
      <c r="CB34" s="56"/>
      <c r="CC34" s="56"/>
      <c r="CD34" s="57"/>
      <c r="CF34" s="58"/>
      <c r="CG34" s="56"/>
      <c r="CH34" s="56"/>
      <c r="CI34" s="57"/>
      <c r="CK34" s="59"/>
      <c r="CL34" s="56"/>
      <c r="CM34" s="56"/>
      <c r="CN34" s="56"/>
      <c r="CO34" s="57"/>
      <c r="CP34" s="56"/>
      <c r="CR34" s="59"/>
      <c r="CS34" s="56"/>
      <c r="CT34" s="56"/>
      <c r="CU34" s="56"/>
      <c r="CV34" s="57"/>
      <c r="CY34" s="59"/>
      <c r="CZ34" s="56"/>
      <c r="DA34" s="56"/>
      <c r="DB34" s="56"/>
      <c r="DC34" s="57"/>
      <c r="DD34" s="56"/>
    </row>
    <row r="35" spans="2:108" ht="12.75">
      <c r="B35" s="60"/>
      <c r="CA35" s="57"/>
      <c r="CB35" s="56"/>
      <c r="CC35" s="56"/>
      <c r="CD35" s="57"/>
      <c r="CF35" s="58"/>
      <c r="CG35" s="56"/>
      <c r="CH35" s="56"/>
      <c r="CI35" s="57"/>
      <c r="CK35" s="59"/>
      <c r="CL35" s="56"/>
      <c r="CM35" s="56"/>
      <c r="CN35" s="56"/>
      <c r="CO35" s="57"/>
      <c r="CP35" s="56"/>
      <c r="CR35" s="59"/>
      <c r="CS35" s="56"/>
      <c r="CT35" s="56"/>
      <c r="CU35" s="56"/>
      <c r="CV35" s="57"/>
      <c r="CY35" s="59"/>
      <c r="CZ35" s="56"/>
      <c r="DA35" s="56"/>
      <c r="DB35" s="56"/>
      <c r="DC35" s="57"/>
      <c r="DD35" s="56"/>
    </row>
    <row r="36" spans="2:108" ht="12.75">
      <c r="B36" s="60"/>
      <c r="CA36" s="57"/>
      <c r="CB36" s="56"/>
      <c r="CC36" s="56"/>
      <c r="CD36" s="57"/>
      <c r="CF36" s="58"/>
      <c r="CG36" s="56"/>
      <c r="CH36" s="56"/>
      <c r="CI36" s="57"/>
      <c r="CK36" s="59"/>
      <c r="CL36" s="56"/>
      <c r="CM36" s="56"/>
      <c r="CN36" s="56"/>
      <c r="CO36" s="57"/>
      <c r="CP36" s="56"/>
      <c r="CR36" s="59"/>
      <c r="CS36" s="56"/>
      <c r="CT36" s="56"/>
      <c r="CU36" s="56"/>
      <c r="CV36" s="57"/>
      <c r="CY36" s="59"/>
      <c r="CZ36" s="56"/>
      <c r="DA36" s="56"/>
      <c r="DB36" s="56"/>
      <c r="DC36" s="57"/>
      <c r="DD36" s="56"/>
    </row>
    <row r="37" spans="2:108" ht="12.75">
      <c r="B37" s="60"/>
      <c r="CA37" s="57"/>
      <c r="CB37" s="56"/>
      <c r="CC37" s="56"/>
      <c r="CD37" s="57"/>
      <c r="CF37" s="58"/>
      <c r="CG37" s="56"/>
      <c r="CH37" s="56"/>
      <c r="CI37" s="57"/>
      <c r="CK37" s="59"/>
      <c r="CL37" s="56"/>
      <c r="CM37" s="56"/>
      <c r="CN37" s="56"/>
      <c r="CO37" s="57"/>
      <c r="CP37" s="56"/>
      <c r="CR37" s="59"/>
      <c r="CS37" s="56"/>
      <c r="CT37" s="56"/>
      <c r="CU37" s="56"/>
      <c r="CV37" s="57"/>
      <c r="CY37" s="59"/>
      <c r="CZ37" s="56"/>
      <c r="DA37" s="56"/>
      <c r="DB37" s="56"/>
      <c r="DC37" s="57"/>
      <c r="DD37" s="56"/>
    </row>
    <row r="38" spans="2:108" ht="12.75">
      <c r="B38" s="60"/>
      <c r="CA38" s="57"/>
      <c r="CB38" s="56"/>
      <c r="CC38" s="56"/>
      <c r="CD38" s="57"/>
      <c r="CF38" s="58"/>
      <c r="CG38" s="56"/>
      <c r="CH38" s="56"/>
      <c r="CI38" s="57"/>
      <c r="CK38" s="59"/>
      <c r="CL38" s="56"/>
      <c r="CM38" s="56"/>
      <c r="CN38" s="56"/>
      <c r="CO38" s="57"/>
      <c r="CP38" s="56"/>
      <c r="CR38" s="59"/>
      <c r="CS38" s="56"/>
      <c r="CT38" s="56"/>
      <c r="CU38" s="56"/>
      <c r="CV38" s="57"/>
      <c r="CY38" s="59"/>
      <c r="CZ38" s="56"/>
      <c r="DA38" s="56"/>
      <c r="DB38" s="56"/>
      <c r="DC38" s="57"/>
      <c r="DD38" s="56"/>
    </row>
    <row r="39" spans="2:108" ht="12.75">
      <c r="B39" s="60"/>
      <c r="CA39" s="57"/>
      <c r="CB39" s="56"/>
      <c r="CC39" s="56"/>
      <c r="CD39" s="57"/>
      <c r="CF39" s="58"/>
      <c r="CG39" s="56"/>
      <c r="CH39" s="56"/>
      <c r="CI39" s="57"/>
      <c r="CK39" s="59"/>
      <c r="CL39" s="56"/>
      <c r="CM39" s="56"/>
      <c r="CN39" s="56"/>
      <c r="CO39" s="57"/>
      <c r="CP39" s="56"/>
      <c r="CR39" s="59"/>
      <c r="CS39" s="56"/>
      <c r="CT39" s="56"/>
      <c r="CU39" s="56"/>
      <c r="CV39" s="57"/>
      <c r="CY39" s="59"/>
      <c r="CZ39" s="56"/>
      <c r="DA39" s="56"/>
      <c r="DB39" s="56"/>
      <c r="DC39" s="57"/>
      <c r="DD39" s="56"/>
    </row>
    <row r="40" spans="2:108" ht="12.75">
      <c r="B40" s="60"/>
      <c r="CK40" s="59"/>
      <c r="CL40" s="56"/>
      <c r="CM40" s="56"/>
      <c r="CN40" s="56"/>
      <c r="CO40" s="57"/>
      <c r="CP40" s="56"/>
      <c r="CR40" s="59"/>
      <c r="CS40" s="56"/>
      <c r="CT40" s="56"/>
      <c r="CU40" s="56"/>
      <c r="CV40" s="57"/>
      <c r="CY40" s="59"/>
      <c r="CZ40" s="56"/>
      <c r="DA40" s="56"/>
      <c r="DB40" s="56"/>
      <c r="DC40" s="57"/>
      <c r="DD40" s="56"/>
    </row>
    <row r="41" spans="2:108" ht="12.75">
      <c r="B41" s="60"/>
      <c r="CK41" s="56"/>
      <c r="CL41" s="56"/>
      <c r="CM41" s="56"/>
      <c r="CN41" s="56"/>
      <c r="CO41" s="57"/>
      <c r="CP41" s="56"/>
      <c r="CR41" s="59"/>
      <c r="CS41" s="56"/>
      <c r="CT41" s="56"/>
      <c r="CU41" s="56"/>
      <c r="CV41" s="57"/>
      <c r="CY41" s="59"/>
      <c r="CZ41" s="56"/>
      <c r="DA41" s="56"/>
      <c r="DB41" s="56"/>
      <c r="DC41" s="57"/>
      <c r="DD41" s="56"/>
    </row>
    <row r="42" spans="96:108" ht="12.75">
      <c r="CR42" s="56"/>
      <c r="CS42" s="56"/>
      <c r="CT42" s="56"/>
      <c r="CU42" s="56"/>
      <c r="CV42" s="56"/>
      <c r="CY42" s="56"/>
      <c r="CZ42" s="56"/>
      <c r="DA42" s="56"/>
      <c r="DB42" s="56"/>
      <c r="DC42" s="56"/>
      <c r="DD42" s="56"/>
    </row>
    <row r="43" spans="96:108" ht="12.75">
      <c r="CR43" s="56"/>
      <c r="CS43" s="56"/>
      <c r="CT43" s="56"/>
      <c r="CU43" s="56"/>
      <c r="CV43" s="56"/>
      <c r="CY43" s="56"/>
      <c r="CZ43" s="56"/>
      <c r="DA43" s="56"/>
      <c r="DB43" s="56"/>
      <c r="DC43" s="56"/>
      <c r="DD43" s="56"/>
    </row>
  </sheetData>
  <sheetProtection/>
  <mergeCells count="35">
    <mergeCell ref="C6:L6"/>
    <mergeCell ref="C7:G7"/>
    <mergeCell ref="BU6:BY7"/>
    <mergeCell ref="BA6:BJ6"/>
    <mergeCell ref="M6:Q7"/>
    <mergeCell ref="AV6:AZ7"/>
    <mergeCell ref="H7:L7"/>
    <mergeCell ref="R6:V7"/>
    <mergeCell ref="AL6:AP7"/>
    <mergeCell ref="A4:A8"/>
    <mergeCell ref="W6:AA7"/>
    <mergeCell ref="AB7:AF7"/>
    <mergeCell ref="AG7:AK7"/>
    <mergeCell ref="AB5:AZ5"/>
    <mergeCell ref="AB6:AK6"/>
    <mergeCell ref="B4:B8"/>
    <mergeCell ref="C4:BY4"/>
    <mergeCell ref="C5:AA5"/>
    <mergeCell ref="BA5:BY5"/>
    <mergeCell ref="DQ4:DU7"/>
    <mergeCell ref="DL4:DP7"/>
    <mergeCell ref="BZ5:DD5"/>
    <mergeCell ref="CX6:DD7"/>
    <mergeCell ref="CQ6:CW7"/>
    <mergeCell ref="BA7:BE7"/>
    <mergeCell ref="CJ6:CP7"/>
    <mergeCell ref="BF7:BJ7"/>
    <mergeCell ref="BK6:BO7"/>
    <mergeCell ref="BZ7:CD7"/>
    <mergeCell ref="CE7:CI7"/>
    <mergeCell ref="BZ4:DD4"/>
    <mergeCell ref="BZ6:CI6"/>
    <mergeCell ref="DE4:DK7"/>
    <mergeCell ref="AQ6:AU7"/>
    <mergeCell ref="BP6:BT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colBreaks count="5" manualBreakCount="5">
    <brk id="25" max="25" man="1"/>
    <brk id="47" max="25" man="1"/>
    <brk id="69" max="25" man="1"/>
    <brk id="87" max="25" man="1"/>
    <brk id="10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W11"/>
  <sheetViews>
    <sheetView zoomScalePageLayoutView="0" workbookViewId="0" topLeftCell="A1">
      <selection activeCell="T11" sqref="T11"/>
    </sheetView>
  </sheetViews>
  <sheetFormatPr defaultColWidth="9.00390625" defaultRowHeight="12.75"/>
  <cols>
    <col min="1" max="1" width="2.375" style="0" customWidth="1"/>
    <col min="2" max="2" width="30.625" style="0" customWidth="1"/>
    <col min="3" max="3" width="9.00390625" style="0" customWidth="1"/>
    <col min="4" max="5" width="6.375" style="0" customWidth="1"/>
    <col min="9" max="10" width="6.375" style="0" customWidth="1"/>
    <col min="14" max="15" width="6.375" style="0" customWidth="1"/>
    <col min="20" max="21" width="6.375" style="0" customWidth="1"/>
  </cols>
  <sheetData>
    <row r="3" spans="2:4" ht="12.75">
      <c r="B3" s="8" t="s">
        <v>95</v>
      </c>
      <c r="D3" s="8"/>
    </row>
    <row r="4" ht="12.75">
      <c r="B4" s="8">
        <v>3</v>
      </c>
    </row>
    <row r="5" spans="1:23" ht="12.75">
      <c r="A5" s="79"/>
      <c r="B5" s="79" t="s">
        <v>31</v>
      </c>
      <c r="C5" s="79" t="s">
        <v>84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ht="29.25" customHeight="1">
      <c r="A6" s="79"/>
      <c r="B6" s="79"/>
      <c r="C6" s="79" t="s">
        <v>32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99" t="s">
        <v>25</v>
      </c>
      <c r="S6" s="99"/>
      <c r="T6" s="99"/>
      <c r="U6" s="99"/>
      <c r="V6" s="99"/>
      <c r="W6" s="99"/>
    </row>
    <row r="7" spans="1:23" ht="69" customHeight="1">
      <c r="A7" s="79"/>
      <c r="B7" s="79"/>
      <c r="C7" s="82" t="s">
        <v>55</v>
      </c>
      <c r="D7" s="83"/>
      <c r="E7" s="83"/>
      <c r="F7" s="83"/>
      <c r="G7" s="84"/>
      <c r="H7" s="99" t="s">
        <v>78</v>
      </c>
      <c r="I7" s="99"/>
      <c r="J7" s="99"/>
      <c r="K7" s="99"/>
      <c r="L7" s="99"/>
      <c r="M7" s="100" t="s">
        <v>72</v>
      </c>
      <c r="N7" s="101"/>
      <c r="O7" s="101"/>
      <c r="P7" s="101"/>
      <c r="Q7" s="102"/>
      <c r="R7" s="79" t="s">
        <v>71</v>
      </c>
      <c r="S7" s="79"/>
      <c r="T7" s="79"/>
      <c r="U7" s="79"/>
      <c r="V7" s="79"/>
      <c r="W7" s="79"/>
    </row>
    <row r="8" spans="1:23" ht="87" customHeight="1">
      <c r="A8" s="79"/>
      <c r="B8" s="79"/>
      <c r="C8" s="68" t="s">
        <v>19</v>
      </c>
      <c r="D8" s="68" t="s">
        <v>20</v>
      </c>
      <c r="E8" s="69" t="s">
        <v>18</v>
      </c>
      <c r="F8" s="68" t="s">
        <v>21</v>
      </c>
      <c r="G8" s="68" t="s">
        <v>17</v>
      </c>
      <c r="H8" s="68" t="s">
        <v>19</v>
      </c>
      <c r="I8" s="68" t="s">
        <v>20</v>
      </c>
      <c r="J8" s="69" t="s">
        <v>18</v>
      </c>
      <c r="K8" s="68" t="s">
        <v>21</v>
      </c>
      <c r="L8" s="68" t="s">
        <v>17</v>
      </c>
      <c r="M8" s="68" t="s">
        <v>19</v>
      </c>
      <c r="N8" s="68" t="s">
        <v>20</v>
      </c>
      <c r="O8" s="69" t="s">
        <v>18</v>
      </c>
      <c r="P8" s="68" t="s">
        <v>21</v>
      </c>
      <c r="Q8" s="68" t="s">
        <v>17</v>
      </c>
      <c r="R8" s="68" t="s">
        <v>19</v>
      </c>
      <c r="S8" s="64" t="s">
        <v>98</v>
      </c>
      <c r="T8" s="68" t="s">
        <v>20</v>
      </c>
      <c r="U8" s="69" t="s">
        <v>18</v>
      </c>
      <c r="V8" s="68" t="s">
        <v>21</v>
      </c>
      <c r="W8" s="68" t="s">
        <v>17</v>
      </c>
    </row>
    <row r="9" spans="1:23" ht="38.25" customHeight="1">
      <c r="A9" s="46">
        <v>1</v>
      </c>
      <c r="B9" s="44" t="s">
        <v>85</v>
      </c>
      <c r="C9" s="4"/>
      <c r="D9" s="4"/>
      <c r="E9" s="4"/>
      <c r="F9" s="4"/>
      <c r="G9" s="4"/>
      <c r="H9" s="16"/>
      <c r="I9" s="16"/>
      <c r="J9" s="9"/>
      <c r="K9" s="16"/>
      <c r="L9" s="4"/>
      <c r="M9" s="4"/>
      <c r="N9" s="4"/>
      <c r="O9" s="9"/>
      <c r="P9" s="4"/>
      <c r="Q9" s="4"/>
      <c r="R9" s="4"/>
      <c r="S9" s="4"/>
      <c r="T9" s="4"/>
      <c r="U9" s="9"/>
      <c r="V9" s="16"/>
      <c r="W9" s="53"/>
    </row>
    <row r="10" spans="1:23" s="52" customFormat="1" ht="13.5" customHeight="1">
      <c r="A10" s="70"/>
      <c r="B10" s="75" t="s">
        <v>92</v>
      </c>
      <c r="C10" s="48">
        <v>100</v>
      </c>
      <c r="D10" s="48">
        <v>100</v>
      </c>
      <c r="E10" s="48">
        <f>D10/C10*100</f>
        <v>100</v>
      </c>
      <c r="F10" s="48">
        <f>C10*0.1</f>
        <v>10</v>
      </c>
      <c r="G10" s="48">
        <v>0</v>
      </c>
      <c r="H10" s="30">
        <v>3</v>
      </c>
      <c r="I10" s="30">
        <v>3</v>
      </c>
      <c r="J10" s="48">
        <f>I10/H10*100</f>
        <v>100</v>
      </c>
      <c r="K10" s="32">
        <v>0</v>
      </c>
      <c r="L10" s="32">
        <v>0</v>
      </c>
      <c r="M10" s="48">
        <v>100</v>
      </c>
      <c r="N10" s="48">
        <v>100</v>
      </c>
      <c r="O10" s="49">
        <f>N10/M10*100</f>
        <v>100</v>
      </c>
      <c r="P10" s="48">
        <f>M10*0.1</f>
        <v>10</v>
      </c>
      <c r="Q10" s="48">
        <v>0</v>
      </c>
      <c r="R10" s="30">
        <v>6104</v>
      </c>
      <c r="S10" s="30">
        <f>R10/9*3</f>
        <v>2034.6666666666665</v>
      </c>
      <c r="T10" s="48">
        <v>2035</v>
      </c>
      <c r="U10" s="49">
        <f>T10/S10*100</f>
        <v>100.01638269986894</v>
      </c>
      <c r="V10" s="31">
        <f>R10*0.1/9*3</f>
        <v>203.46666666666667</v>
      </c>
      <c r="W10" s="32">
        <v>0</v>
      </c>
    </row>
    <row r="11" spans="1:23" s="8" customFormat="1" ht="13.5" customHeight="1">
      <c r="A11" s="36"/>
      <c r="B11" s="36" t="s">
        <v>86</v>
      </c>
      <c r="C11" s="39">
        <f>SUM(C10)</f>
        <v>100</v>
      </c>
      <c r="D11" s="39">
        <f>SUM(D10)</f>
        <v>100</v>
      </c>
      <c r="E11" s="39">
        <f>SUM(E10)</f>
        <v>100</v>
      </c>
      <c r="F11" s="36">
        <f>C11*0.1</f>
        <v>10</v>
      </c>
      <c r="G11" s="45" t="s">
        <v>54</v>
      </c>
      <c r="H11" s="24" t="s">
        <v>54</v>
      </c>
      <c r="I11" s="24" t="s">
        <v>54</v>
      </c>
      <c r="J11" s="24" t="s">
        <v>54</v>
      </c>
      <c r="K11" s="24" t="s">
        <v>54</v>
      </c>
      <c r="L11" s="24" t="s">
        <v>54</v>
      </c>
      <c r="M11" s="4">
        <v>100</v>
      </c>
      <c r="N11" s="4">
        <v>100</v>
      </c>
      <c r="O11" s="9">
        <f>N11/M11*100</f>
        <v>100</v>
      </c>
      <c r="P11" s="4">
        <f>M11*0.1</f>
        <v>10</v>
      </c>
      <c r="Q11" s="4">
        <v>0</v>
      </c>
      <c r="R11" s="24" t="s">
        <v>54</v>
      </c>
      <c r="S11" s="24" t="s">
        <v>54</v>
      </c>
      <c r="T11" s="24" t="s">
        <v>54</v>
      </c>
      <c r="U11" s="24" t="s">
        <v>54</v>
      </c>
      <c r="V11" s="24" t="s">
        <v>54</v>
      </c>
      <c r="W11" s="24" t="s">
        <v>54</v>
      </c>
    </row>
  </sheetData>
  <sheetProtection/>
  <mergeCells count="9">
    <mergeCell ref="A5:A8"/>
    <mergeCell ref="B5:B8"/>
    <mergeCell ref="C5:W5"/>
    <mergeCell ref="C6:Q6"/>
    <mergeCell ref="R6:W6"/>
    <mergeCell ref="C7:G7"/>
    <mergeCell ref="H7:L7"/>
    <mergeCell ref="M7:Q7"/>
    <mergeCell ref="R7: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2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11" sqref="O11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7" width="8.75390625" style="0" customWidth="1"/>
    <col min="8" max="8" width="7.75390625" style="0" customWidth="1"/>
    <col min="9" max="9" width="6.375" style="0" customWidth="1"/>
    <col min="10" max="10" width="6.25390625" style="0" customWidth="1"/>
    <col min="11" max="11" width="7.375" style="0" customWidth="1"/>
    <col min="12" max="12" width="8.625" style="0" customWidth="1"/>
    <col min="13" max="13" width="9.00390625" style="0" customWidth="1"/>
    <col min="14" max="14" width="8.00390625" style="0" customWidth="1"/>
    <col min="15" max="15" width="6.875" style="0" customWidth="1"/>
    <col min="16" max="16" width="6.00390625" style="0" customWidth="1"/>
    <col min="18" max="18" width="8.625" style="0" customWidth="1"/>
    <col min="20" max="20" width="7.00390625" style="0" customWidth="1"/>
    <col min="21" max="21" width="6.125" style="0" customWidth="1"/>
    <col min="25" max="25" width="7.00390625" style="0" customWidth="1"/>
    <col min="26" max="26" width="6.875" style="0" customWidth="1"/>
    <col min="31" max="31" width="6.875" style="0" customWidth="1"/>
    <col min="32" max="32" width="6.125" style="0" customWidth="1"/>
  </cols>
  <sheetData>
    <row r="3" ht="12.75">
      <c r="B3" s="8" t="s">
        <v>96</v>
      </c>
    </row>
    <row r="4" ht="12.75">
      <c r="B4" s="8"/>
    </row>
    <row r="5" spans="1:34" ht="12.75">
      <c r="A5" s="79"/>
      <c r="B5" s="79" t="s">
        <v>31</v>
      </c>
      <c r="C5" s="79" t="s">
        <v>51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 t="s">
        <v>50</v>
      </c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ht="26.25" customHeight="1">
      <c r="A6" s="79"/>
      <c r="B6" s="79"/>
      <c r="C6" s="79" t="s">
        <v>32</v>
      </c>
      <c r="D6" s="79"/>
      <c r="E6" s="79"/>
      <c r="F6" s="79"/>
      <c r="G6" s="79"/>
      <c r="H6" s="79"/>
      <c r="I6" s="79"/>
      <c r="J6" s="79"/>
      <c r="K6" s="79"/>
      <c r="L6" s="79"/>
      <c r="M6" s="99" t="s">
        <v>25</v>
      </c>
      <c r="N6" s="99"/>
      <c r="O6" s="99"/>
      <c r="P6" s="99"/>
      <c r="Q6" s="99"/>
      <c r="R6" s="99"/>
      <c r="S6" s="79" t="s">
        <v>32</v>
      </c>
      <c r="T6" s="79"/>
      <c r="U6" s="79"/>
      <c r="V6" s="79"/>
      <c r="W6" s="79"/>
      <c r="X6" s="79"/>
      <c r="Y6" s="79"/>
      <c r="Z6" s="79"/>
      <c r="AA6" s="79"/>
      <c r="AB6" s="79"/>
      <c r="AC6" s="99" t="s">
        <v>25</v>
      </c>
      <c r="AD6" s="99"/>
      <c r="AE6" s="99"/>
      <c r="AF6" s="99"/>
      <c r="AG6" s="99"/>
      <c r="AH6" s="99"/>
    </row>
    <row r="7" spans="1:34" ht="68.25" customHeight="1">
      <c r="A7" s="79"/>
      <c r="B7" s="79"/>
      <c r="C7" s="99" t="s">
        <v>47</v>
      </c>
      <c r="D7" s="99"/>
      <c r="E7" s="99"/>
      <c r="F7" s="99"/>
      <c r="G7" s="99"/>
      <c r="H7" s="99" t="s">
        <v>48</v>
      </c>
      <c r="I7" s="99"/>
      <c r="J7" s="99"/>
      <c r="K7" s="99"/>
      <c r="L7" s="99"/>
      <c r="M7" s="79" t="s">
        <v>71</v>
      </c>
      <c r="N7" s="79"/>
      <c r="O7" s="79"/>
      <c r="P7" s="79"/>
      <c r="Q7" s="79"/>
      <c r="R7" s="79"/>
      <c r="S7" s="99" t="s">
        <v>47</v>
      </c>
      <c r="T7" s="99"/>
      <c r="U7" s="99"/>
      <c r="V7" s="99"/>
      <c r="W7" s="99"/>
      <c r="X7" s="99" t="s">
        <v>48</v>
      </c>
      <c r="Y7" s="99"/>
      <c r="Z7" s="99"/>
      <c r="AA7" s="99"/>
      <c r="AB7" s="99"/>
      <c r="AC7" s="79" t="s">
        <v>71</v>
      </c>
      <c r="AD7" s="79"/>
      <c r="AE7" s="79"/>
      <c r="AF7" s="79"/>
      <c r="AG7" s="79"/>
      <c r="AH7" s="79"/>
    </row>
    <row r="8" spans="1:34" ht="78" customHeight="1">
      <c r="A8" s="79"/>
      <c r="B8" s="79"/>
      <c r="C8" s="6" t="s">
        <v>19</v>
      </c>
      <c r="D8" s="6" t="s">
        <v>20</v>
      </c>
      <c r="E8" s="6" t="s">
        <v>18</v>
      </c>
      <c r="F8" s="6" t="s">
        <v>21</v>
      </c>
      <c r="G8" s="7" t="s">
        <v>17</v>
      </c>
      <c r="H8" s="6" t="s">
        <v>19</v>
      </c>
      <c r="I8" s="6" t="s">
        <v>20</v>
      </c>
      <c r="J8" s="61" t="s">
        <v>18</v>
      </c>
      <c r="K8" s="6" t="s">
        <v>21</v>
      </c>
      <c r="L8" s="7" t="s">
        <v>17</v>
      </c>
      <c r="M8" s="64" t="s">
        <v>75</v>
      </c>
      <c r="N8" s="64" t="s">
        <v>98</v>
      </c>
      <c r="O8" s="6" t="s">
        <v>20</v>
      </c>
      <c r="P8" s="61" t="s">
        <v>18</v>
      </c>
      <c r="Q8" s="6" t="s">
        <v>21</v>
      </c>
      <c r="R8" s="7" t="s">
        <v>17</v>
      </c>
      <c r="S8" s="6" t="s">
        <v>19</v>
      </c>
      <c r="T8" s="6" t="s">
        <v>20</v>
      </c>
      <c r="U8" s="61" t="s">
        <v>18</v>
      </c>
      <c r="V8" s="6" t="s">
        <v>21</v>
      </c>
      <c r="W8" s="7" t="s">
        <v>17</v>
      </c>
      <c r="X8" s="6" t="s">
        <v>19</v>
      </c>
      <c r="Y8" s="6" t="s">
        <v>20</v>
      </c>
      <c r="Z8" s="61" t="s">
        <v>18</v>
      </c>
      <c r="AA8" s="6" t="s">
        <v>21</v>
      </c>
      <c r="AB8" s="7" t="s">
        <v>17</v>
      </c>
      <c r="AC8" s="64" t="s">
        <v>75</v>
      </c>
      <c r="AD8" s="64" t="s">
        <v>98</v>
      </c>
      <c r="AE8" s="6" t="s">
        <v>20</v>
      </c>
      <c r="AF8" s="61" t="s">
        <v>18</v>
      </c>
      <c r="AG8" s="6" t="s">
        <v>21</v>
      </c>
      <c r="AH8" s="7" t="s">
        <v>17</v>
      </c>
    </row>
    <row r="9" spans="1:34" ht="12.75">
      <c r="A9" s="39" t="s">
        <v>43</v>
      </c>
      <c r="B9" s="40" t="s">
        <v>38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"/>
      <c r="N9" s="4"/>
      <c r="O9" s="4"/>
      <c r="P9" s="4"/>
      <c r="Q9" s="4"/>
      <c r="R9" s="4"/>
      <c r="S9" s="45" t="s">
        <v>54</v>
      </c>
      <c r="T9" s="45" t="s">
        <v>54</v>
      </c>
      <c r="U9" s="45" t="s">
        <v>54</v>
      </c>
      <c r="V9" s="45" t="s">
        <v>54</v>
      </c>
      <c r="W9" s="45" t="s">
        <v>54</v>
      </c>
      <c r="X9" s="45" t="s">
        <v>54</v>
      </c>
      <c r="Y9" s="45" t="s">
        <v>54</v>
      </c>
      <c r="Z9" s="45" t="s">
        <v>54</v>
      </c>
      <c r="AA9" s="45" t="s">
        <v>54</v>
      </c>
      <c r="AB9" s="45" t="s">
        <v>54</v>
      </c>
      <c r="AC9" s="45" t="s">
        <v>54</v>
      </c>
      <c r="AD9" s="45" t="s">
        <v>54</v>
      </c>
      <c r="AE9" s="45" t="s">
        <v>54</v>
      </c>
      <c r="AF9" s="45" t="s">
        <v>54</v>
      </c>
      <c r="AG9" s="45" t="s">
        <v>54</v>
      </c>
      <c r="AH9" s="45" t="s">
        <v>54</v>
      </c>
    </row>
    <row r="10" spans="1:34" ht="12.75">
      <c r="A10" s="4"/>
      <c r="B10" s="4" t="s">
        <v>39</v>
      </c>
      <c r="C10" s="49">
        <v>5</v>
      </c>
      <c r="D10" s="9"/>
      <c r="E10" s="9">
        <f>D10/C10*100</f>
        <v>0</v>
      </c>
      <c r="F10" s="9">
        <f>C10*0.1</f>
        <v>0.5</v>
      </c>
      <c r="G10" s="9">
        <v>0</v>
      </c>
      <c r="H10" s="9">
        <v>98</v>
      </c>
      <c r="I10" s="9">
        <v>100</v>
      </c>
      <c r="J10" s="9">
        <f>I10/H10*100</f>
        <v>102.04081632653062</v>
      </c>
      <c r="K10" s="9">
        <f>H10*0.1</f>
        <v>9.8</v>
      </c>
      <c r="L10" s="9">
        <v>0</v>
      </c>
      <c r="M10" s="48">
        <v>1170</v>
      </c>
      <c r="N10" s="48">
        <f>M10/9*3</f>
        <v>390</v>
      </c>
      <c r="O10" s="48">
        <v>390</v>
      </c>
      <c r="P10" s="9">
        <f>O10/N10*100</f>
        <v>100</v>
      </c>
      <c r="Q10" s="16">
        <f>M10*0.1/9*3</f>
        <v>39</v>
      </c>
      <c r="R10" s="4">
        <v>0</v>
      </c>
      <c r="S10" s="45" t="s">
        <v>54</v>
      </c>
      <c r="T10" s="45" t="s">
        <v>54</v>
      </c>
      <c r="U10" s="45" t="s">
        <v>54</v>
      </c>
      <c r="V10" s="45" t="s">
        <v>54</v>
      </c>
      <c r="W10" s="45" t="s">
        <v>54</v>
      </c>
      <c r="X10" s="45" t="s">
        <v>54</v>
      </c>
      <c r="Y10" s="45" t="s">
        <v>54</v>
      </c>
      <c r="Z10" s="45" t="s">
        <v>54</v>
      </c>
      <c r="AA10" s="45" t="s">
        <v>54</v>
      </c>
      <c r="AB10" s="45" t="s">
        <v>54</v>
      </c>
      <c r="AC10" s="45" t="s">
        <v>54</v>
      </c>
      <c r="AD10" s="45" t="s">
        <v>54</v>
      </c>
      <c r="AE10" s="45" t="s">
        <v>54</v>
      </c>
      <c r="AF10" s="45" t="s">
        <v>54</v>
      </c>
      <c r="AG10" s="45" t="s">
        <v>54</v>
      </c>
      <c r="AH10" s="45" t="s">
        <v>54</v>
      </c>
    </row>
    <row r="11" spans="1:34" ht="12.75">
      <c r="A11" s="4"/>
      <c r="B11" s="4" t="s">
        <v>40</v>
      </c>
      <c r="C11" s="49">
        <v>60</v>
      </c>
      <c r="D11" s="9"/>
      <c r="E11" s="9">
        <f>D11/C11*100</f>
        <v>0</v>
      </c>
      <c r="F11" s="9">
        <f>C11*0.1</f>
        <v>6</v>
      </c>
      <c r="G11" s="9">
        <v>0</v>
      </c>
      <c r="H11" s="9">
        <v>98</v>
      </c>
      <c r="I11" s="9">
        <v>100</v>
      </c>
      <c r="J11" s="9">
        <f>I11/H11*100</f>
        <v>102.04081632653062</v>
      </c>
      <c r="K11" s="9">
        <f>H11*0.1</f>
        <v>9.8</v>
      </c>
      <c r="L11" s="9">
        <v>0</v>
      </c>
      <c r="M11" s="48">
        <v>4890</v>
      </c>
      <c r="N11" s="31">
        <f>M11/9*3</f>
        <v>1630</v>
      </c>
      <c r="O11" s="48">
        <v>1630</v>
      </c>
      <c r="P11" s="9">
        <f>O11/N11*100</f>
        <v>100</v>
      </c>
      <c r="Q11" s="16">
        <f>M11*0.1/9*3</f>
        <v>163</v>
      </c>
      <c r="R11" s="4">
        <v>0</v>
      </c>
      <c r="S11" s="45" t="s">
        <v>54</v>
      </c>
      <c r="T11" s="45" t="s">
        <v>54</v>
      </c>
      <c r="U11" s="45" t="s">
        <v>54</v>
      </c>
      <c r="V11" s="45" t="s">
        <v>54</v>
      </c>
      <c r="W11" s="45" t="s">
        <v>54</v>
      </c>
      <c r="X11" s="45" t="s">
        <v>54</v>
      </c>
      <c r="Y11" s="45" t="s">
        <v>54</v>
      </c>
      <c r="Z11" s="45" t="s">
        <v>54</v>
      </c>
      <c r="AA11" s="45" t="s">
        <v>54</v>
      </c>
      <c r="AB11" s="45" t="s">
        <v>54</v>
      </c>
      <c r="AC11" s="45" t="s">
        <v>54</v>
      </c>
      <c r="AD11" s="45" t="s">
        <v>54</v>
      </c>
      <c r="AE11" s="45" t="s">
        <v>54</v>
      </c>
      <c r="AF11" s="45" t="s">
        <v>54</v>
      </c>
      <c r="AG11" s="45" t="s">
        <v>54</v>
      </c>
      <c r="AH11" s="45" t="s">
        <v>54</v>
      </c>
    </row>
    <row r="12" spans="1:34" ht="12.75">
      <c r="A12" s="39" t="s">
        <v>44</v>
      </c>
      <c r="B12" s="36" t="s">
        <v>41</v>
      </c>
      <c r="C12" s="73"/>
      <c r="D12" s="9"/>
      <c r="E12" s="9"/>
      <c r="F12" s="9"/>
      <c r="G12" s="9"/>
      <c r="H12" s="9"/>
      <c r="I12" s="9"/>
      <c r="J12" s="9"/>
      <c r="K12" s="9"/>
      <c r="L12" s="9"/>
      <c r="M12" s="62"/>
      <c r="N12" s="62"/>
      <c r="O12" s="62"/>
      <c r="P12" s="9"/>
      <c r="Q12" s="16"/>
      <c r="R12" s="4"/>
      <c r="S12" s="45" t="s">
        <v>54</v>
      </c>
      <c r="T12" s="45" t="s">
        <v>54</v>
      </c>
      <c r="U12" s="45" t="s">
        <v>54</v>
      </c>
      <c r="V12" s="45" t="s">
        <v>54</v>
      </c>
      <c r="W12" s="45" t="s">
        <v>54</v>
      </c>
      <c r="X12" s="45" t="s">
        <v>54</v>
      </c>
      <c r="Y12" s="45" t="s">
        <v>54</v>
      </c>
      <c r="Z12" s="45" t="s">
        <v>54</v>
      </c>
      <c r="AA12" s="45" t="s">
        <v>54</v>
      </c>
      <c r="AB12" s="45" t="s">
        <v>54</v>
      </c>
      <c r="AC12" s="45" t="s">
        <v>54</v>
      </c>
      <c r="AD12" s="45" t="s">
        <v>54</v>
      </c>
      <c r="AE12" s="45" t="s">
        <v>54</v>
      </c>
      <c r="AF12" s="45" t="s">
        <v>54</v>
      </c>
      <c r="AG12" s="45" t="s">
        <v>54</v>
      </c>
      <c r="AH12" s="45" t="s">
        <v>54</v>
      </c>
    </row>
    <row r="13" spans="1:34" ht="12.75">
      <c r="A13" s="4"/>
      <c r="B13" s="4" t="s">
        <v>42</v>
      </c>
      <c r="C13" s="49">
        <v>5</v>
      </c>
      <c r="D13" s="9"/>
      <c r="E13" s="9">
        <f>D13/C13*100</f>
        <v>0</v>
      </c>
      <c r="F13" s="9">
        <f>C13*0.1</f>
        <v>0.5</v>
      </c>
      <c r="G13" s="9">
        <v>0</v>
      </c>
      <c r="H13" s="9">
        <v>98</v>
      </c>
      <c r="I13" s="9">
        <v>100</v>
      </c>
      <c r="J13" s="9">
        <f>I13/H13*100</f>
        <v>102.04081632653062</v>
      </c>
      <c r="K13" s="9">
        <f>H13*0.1</f>
        <v>9.8</v>
      </c>
      <c r="L13" s="9">
        <v>0</v>
      </c>
      <c r="M13" s="48">
        <v>8775</v>
      </c>
      <c r="N13" s="31">
        <f>M13/9*3</f>
        <v>2925</v>
      </c>
      <c r="O13" s="48">
        <v>2925</v>
      </c>
      <c r="P13" s="9">
        <f>O13/N13*100</f>
        <v>100</v>
      </c>
      <c r="Q13" s="16">
        <f>M13*0.1/9*3</f>
        <v>292.5</v>
      </c>
      <c r="R13" s="4">
        <v>0</v>
      </c>
      <c r="S13" s="45" t="s">
        <v>54</v>
      </c>
      <c r="T13" s="45" t="s">
        <v>54</v>
      </c>
      <c r="U13" s="45" t="s">
        <v>54</v>
      </c>
      <c r="V13" s="45" t="s">
        <v>54</v>
      </c>
      <c r="W13" s="45" t="s">
        <v>54</v>
      </c>
      <c r="X13" s="45" t="s">
        <v>54</v>
      </c>
      <c r="Y13" s="45" t="s">
        <v>54</v>
      </c>
      <c r="Z13" s="45" t="s">
        <v>54</v>
      </c>
      <c r="AA13" s="45" t="s">
        <v>54</v>
      </c>
      <c r="AB13" s="45" t="s">
        <v>54</v>
      </c>
      <c r="AC13" s="45" t="s">
        <v>54</v>
      </c>
      <c r="AD13" s="45" t="s">
        <v>54</v>
      </c>
      <c r="AE13" s="45" t="s">
        <v>54</v>
      </c>
      <c r="AF13" s="45" t="s">
        <v>54</v>
      </c>
      <c r="AG13" s="45" t="s">
        <v>54</v>
      </c>
      <c r="AH13" s="45" t="s">
        <v>54</v>
      </c>
    </row>
    <row r="14" spans="1:34" ht="12.75">
      <c r="A14" s="39" t="s">
        <v>45</v>
      </c>
      <c r="B14" s="36" t="s">
        <v>46</v>
      </c>
      <c r="C14" s="73"/>
      <c r="D14" s="9"/>
      <c r="E14" s="9"/>
      <c r="F14" s="9"/>
      <c r="G14" s="9"/>
      <c r="H14" s="9"/>
      <c r="I14" s="9"/>
      <c r="J14" s="9"/>
      <c r="K14" s="9"/>
      <c r="L14" s="9"/>
      <c r="M14" s="62"/>
      <c r="N14" s="62"/>
      <c r="O14" s="62"/>
      <c r="P14" s="9"/>
      <c r="Q14" s="16"/>
      <c r="R14" s="4"/>
      <c r="S14" s="45" t="s">
        <v>54</v>
      </c>
      <c r="T14" s="45" t="s">
        <v>54</v>
      </c>
      <c r="U14" s="45" t="s">
        <v>54</v>
      </c>
      <c r="V14" s="45" t="s">
        <v>54</v>
      </c>
      <c r="W14" s="45" t="s">
        <v>54</v>
      </c>
      <c r="X14" s="45" t="s">
        <v>54</v>
      </c>
      <c r="Y14" s="45" t="s">
        <v>54</v>
      </c>
      <c r="Z14" s="45" t="s">
        <v>54</v>
      </c>
      <c r="AA14" s="45" t="s">
        <v>54</v>
      </c>
      <c r="AB14" s="45" t="s">
        <v>54</v>
      </c>
      <c r="AC14" s="45" t="s">
        <v>54</v>
      </c>
      <c r="AD14" s="45" t="s">
        <v>54</v>
      </c>
      <c r="AE14" s="45" t="s">
        <v>54</v>
      </c>
      <c r="AF14" s="45" t="s">
        <v>54</v>
      </c>
      <c r="AG14" s="45" t="s">
        <v>54</v>
      </c>
      <c r="AH14" s="45" t="s">
        <v>54</v>
      </c>
    </row>
    <row r="15" spans="1:34" ht="12.75">
      <c r="A15" s="42"/>
      <c r="B15" s="42" t="s">
        <v>49</v>
      </c>
      <c r="C15" s="76">
        <v>45</v>
      </c>
      <c r="D15" s="43"/>
      <c r="E15" s="9">
        <f>D15/C15*100</f>
        <v>0</v>
      </c>
      <c r="F15" s="9">
        <f>C15*0.1</f>
        <v>4.5</v>
      </c>
      <c r="G15" s="43">
        <v>0</v>
      </c>
      <c r="H15" s="43">
        <v>98</v>
      </c>
      <c r="I15" s="43">
        <v>100</v>
      </c>
      <c r="J15" s="9">
        <f>I15/H15*100</f>
        <v>102.04081632653062</v>
      </c>
      <c r="K15" s="9">
        <f>H15*0.1</f>
        <v>9.8</v>
      </c>
      <c r="L15" s="43">
        <v>0</v>
      </c>
      <c r="M15" s="77">
        <v>22165.5</v>
      </c>
      <c r="N15" s="31">
        <f>M15/9*3</f>
        <v>7388.5</v>
      </c>
      <c r="O15" s="77">
        <v>7389</v>
      </c>
      <c r="P15" s="9">
        <f>O15/N15*100</f>
        <v>100.00676727346551</v>
      </c>
      <c r="Q15" s="16">
        <f>M15*0.1/9*3</f>
        <v>738.8500000000001</v>
      </c>
      <c r="R15" s="4">
        <v>0</v>
      </c>
      <c r="S15" s="45" t="s">
        <v>54</v>
      </c>
      <c r="T15" s="45" t="s">
        <v>54</v>
      </c>
      <c r="U15" s="45" t="s">
        <v>54</v>
      </c>
      <c r="V15" s="45" t="s">
        <v>54</v>
      </c>
      <c r="W15" s="45" t="s">
        <v>54</v>
      </c>
      <c r="X15" s="45" t="s">
        <v>54</v>
      </c>
      <c r="Y15" s="45" t="s">
        <v>54</v>
      </c>
      <c r="Z15" s="45" t="s">
        <v>54</v>
      </c>
      <c r="AA15" s="45" t="s">
        <v>54</v>
      </c>
      <c r="AB15" s="45" t="s">
        <v>54</v>
      </c>
      <c r="AC15" s="45" t="s">
        <v>54</v>
      </c>
      <c r="AD15" s="45" t="s">
        <v>54</v>
      </c>
      <c r="AE15" s="45" t="s">
        <v>54</v>
      </c>
      <c r="AF15" s="45" t="s">
        <v>54</v>
      </c>
      <c r="AG15" s="45" t="s">
        <v>54</v>
      </c>
      <c r="AH15" s="45" t="s">
        <v>54</v>
      </c>
    </row>
    <row r="16" spans="1:34" ht="51">
      <c r="A16" s="46" t="s">
        <v>52</v>
      </c>
      <c r="B16" s="44" t="s">
        <v>53</v>
      </c>
      <c r="C16" s="24" t="s">
        <v>54</v>
      </c>
      <c r="D16" s="24" t="s">
        <v>54</v>
      </c>
      <c r="E16" s="24" t="s">
        <v>54</v>
      </c>
      <c r="F16" s="24" t="s">
        <v>54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24" t="s">
        <v>54</v>
      </c>
      <c r="M16" s="24" t="s">
        <v>54</v>
      </c>
      <c r="N16" s="24" t="s">
        <v>54</v>
      </c>
      <c r="O16" s="24" t="s">
        <v>54</v>
      </c>
      <c r="P16" s="24" t="s">
        <v>54</v>
      </c>
      <c r="Q16" s="24" t="s">
        <v>54</v>
      </c>
      <c r="R16" s="24" t="s">
        <v>54</v>
      </c>
      <c r="S16" s="48">
        <v>15</v>
      </c>
      <c r="T16" s="4"/>
      <c r="U16" s="9">
        <f>T16/S16*100</f>
        <v>0</v>
      </c>
      <c r="V16" s="16">
        <f>S16*0.1</f>
        <v>1.5</v>
      </c>
      <c r="W16" s="4">
        <v>0</v>
      </c>
      <c r="X16" s="9">
        <v>98</v>
      </c>
      <c r="Y16" s="9">
        <v>100</v>
      </c>
      <c r="Z16" s="9">
        <f>Y16/X16*100</f>
        <v>102.04081632653062</v>
      </c>
      <c r="AA16" s="16">
        <f>X16*0.1</f>
        <v>9.8</v>
      </c>
      <c r="AB16" s="4">
        <v>0</v>
      </c>
      <c r="AC16" s="48">
        <v>37935.5</v>
      </c>
      <c r="AD16" s="31">
        <f>AC16/9*3</f>
        <v>12645.166666666668</v>
      </c>
      <c r="AE16" s="48">
        <v>12645</v>
      </c>
      <c r="AF16" s="9">
        <f>AE16/AD16*100</f>
        <v>99.99868197334949</v>
      </c>
      <c r="AG16" s="16">
        <f>AC16*0.1/9*3</f>
        <v>1264.5166666666669</v>
      </c>
      <c r="AH16" s="4">
        <v>0</v>
      </c>
    </row>
    <row r="17" spans="3:12" ht="12.75"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3:12" ht="12.75"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3:12" ht="12.75"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3:12" ht="12.75">
      <c r="C20" s="38"/>
      <c r="D20" s="38"/>
      <c r="E20" s="38"/>
      <c r="F20" s="38"/>
      <c r="G20" s="38"/>
      <c r="H20" s="38"/>
      <c r="I20" s="38"/>
      <c r="J20" s="38"/>
      <c r="K20" s="38"/>
      <c r="L20" s="38"/>
    </row>
  </sheetData>
  <sheetProtection/>
  <mergeCells count="14">
    <mergeCell ref="C6:L6"/>
    <mergeCell ref="C5:R5"/>
    <mergeCell ref="B5:B8"/>
    <mergeCell ref="A5:A8"/>
    <mergeCell ref="C7:G7"/>
    <mergeCell ref="H7:L7"/>
    <mergeCell ref="S6:AB6"/>
    <mergeCell ref="S5:AH5"/>
    <mergeCell ref="M6:R6"/>
    <mergeCell ref="M7:R7"/>
    <mergeCell ref="AC6:AH6"/>
    <mergeCell ref="S7:W7"/>
    <mergeCell ref="X7:AB7"/>
    <mergeCell ref="AC7:A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L1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D14" sqref="AD14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8" width="8.75390625" style="0" customWidth="1"/>
    <col min="9" max="9" width="6.75390625" style="0" customWidth="1"/>
    <col min="10" max="10" width="6.375" style="0" customWidth="1"/>
    <col min="11" max="12" width="8.75390625" style="0" customWidth="1"/>
    <col min="13" max="13" width="7.625" style="0" customWidth="1"/>
    <col min="14" max="14" width="7.00390625" style="0" customWidth="1"/>
    <col min="15" max="15" width="6.25390625" style="0" customWidth="1"/>
    <col min="16" max="16" width="8.00390625" style="0" customWidth="1"/>
    <col min="17" max="18" width="7.75390625" style="0" customWidth="1"/>
    <col min="19" max="19" width="6.25390625" style="0" customWidth="1"/>
    <col min="20" max="20" width="6.00390625" style="0" customWidth="1"/>
    <col min="21" max="23" width="7.75390625" style="0" customWidth="1"/>
    <col min="24" max="24" width="6.00390625" style="0" customWidth="1"/>
    <col min="25" max="25" width="7.125" style="0" customWidth="1"/>
    <col min="26" max="27" width="7.75390625" style="0" customWidth="1"/>
    <col min="28" max="29" width="9.00390625" style="0" customWidth="1"/>
    <col min="30" max="30" width="6.625" style="0" customWidth="1"/>
    <col min="31" max="31" width="6.375" style="0" customWidth="1"/>
    <col min="35" max="35" width="6.375" style="0" customWidth="1"/>
    <col min="36" max="36" width="5.375" style="0" customWidth="1"/>
    <col min="40" max="40" width="6.25390625" style="0" customWidth="1"/>
    <col min="41" max="41" width="5.625" style="0" customWidth="1"/>
    <col min="45" max="45" width="6.875" style="0" customWidth="1"/>
    <col min="46" max="46" width="6.25390625" style="0" customWidth="1"/>
    <col min="51" max="51" width="7.25390625" style="0" customWidth="1"/>
    <col min="52" max="52" width="6.375" style="0" customWidth="1"/>
    <col min="56" max="56" width="6.75390625" style="0" customWidth="1"/>
    <col min="57" max="57" width="6.875" style="0" customWidth="1"/>
    <col min="61" max="61" width="7.25390625" style="0" customWidth="1"/>
    <col min="62" max="62" width="6.625" style="0" customWidth="1"/>
  </cols>
  <sheetData>
    <row r="3" ht="12.75">
      <c r="B3" s="8" t="s">
        <v>97</v>
      </c>
    </row>
    <row r="4" ht="12.75">
      <c r="B4" s="8"/>
    </row>
    <row r="5" spans="1:64" ht="12.75">
      <c r="A5" s="79"/>
      <c r="B5" s="79" t="s">
        <v>31</v>
      </c>
      <c r="C5" s="79" t="s">
        <v>57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 t="s">
        <v>58</v>
      </c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 t="s">
        <v>62</v>
      </c>
      <c r="BD5" s="79"/>
      <c r="BE5" s="79"/>
      <c r="BF5" s="79"/>
      <c r="BG5" s="79"/>
      <c r="BH5" s="79"/>
      <c r="BI5" s="79"/>
      <c r="BJ5" s="79"/>
      <c r="BK5" s="79"/>
      <c r="BL5" s="79"/>
    </row>
    <row r="6" spans="1:64" ht="29.25" customHeight="1">
      <c r="A6" s="79"/>
      <c r="B6" s="79"/>
      <c r="C6" s="79" t="s">
        <v>32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99" t="s">
        <v>25</v>
      </c>
      <c r="AC6" s="99"/>
      <c r="AD6" s="99"/>
      <c r="AE6" s="99"/>
      <c r="AF6" s="99"/>
      <c r="AG6" s="99"/>
      <c r="AH6" s="79" t="s">
        <v>32</v>
      </c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99" t="s">
        <v>25</v>
      </c>
      <c r="AX6" s="99"/>
      <c r="AY6" s="99"/>
      <c r="AZ6" s="99"/>
      <c r="BA6" s="99"/>
      <c r="BB6" s="99"/>
      <c r="BC6" s="99" t="s">
        <v>67</v>
      </c>
      <c r="BD6" s="99"/>
      <c r="BE6" s="99"/>
      <c r="BF6" s="99"/>
      <c r="BG6" s="99"/>
      <c r="BH6" s="99" t="s">
        <v>68</v>
      </c>
      <c r="BI6" s="99"/>
      <c r="BJ6" s="99"/>
      <c r="BK6" s="99"/>
      <c r="BL6" s="99"/>
    </row>
    <row r="7" spans="1:64" ht="69" customHeight="1">
      <c r="A7" s="79"/>
      <c r="B7" s="79"/>
      <c r="C7" s="82" t="s">
        <v>55</v>
      </c>
      <c r="D7" s="83"/>
      <c r="E7" s="83"/>
      <c r="F7" s="83"/>
      <c r="G7" s="84"/>
      <c r="H7" s="100" t="s">
        <v>73</v>
      </c>
      <c r="I7" s="101"/>
      <c r="J7" s="101"/>
      <c r="K7" s="101"/>
      <c r="L7" s="102"/>
      <c r="M7" s="99" t="s">
        <v>64</v>
      </c>
      <c r="N7" s="99"/>
      <c r="O7" s="99"/>
      <c r="P7" s="99"/>
      <c r="Q7" s="99"/>
      <c r="R7" s="100" t="s">
        <v>77</v>
      </c>
      <c r="S7" s="101"/>
      <c r="T7" s="101"/>
      <c r="U7" s="101"/>
      <c r="V7" s="102"/>
      <c r="W7" s="100" t="s">
        <v>72</v>
      </c>
      <c r="X7" s="101"/>
      <c r="Y7" s="101"/>
      <c r="Z7" s="101"/>
      <c r="AA7" s="102"/>
      <c r="AB7" s="79" t="s">
        <v>71</v>
      </c>
      <c r="AC7" s="79"/>
      <c r="AD7" s="79"/>
      <c r="AE7" s="79"/>
      <c r="AF7" s="79"/>
      <c r="AG7" s="79"/>
      <c r="AH7" s="82" t="s">
        <v>55</v>
      </c>
      <c r="AI7" s="83"/>
      <c r="AJ7" s="83"/>
      <c r="AK7" s="83"/>
      <c r="AL7" s="84"/>
      <c r="AM7" s="99" t="s">
        <v>78</v>
      </c>
      <c r="AN7" s="99"/>
      <c r="AO7" s="99"/>
      <c r="AP7" s="99"/>
      <c r="AQ7" s="99"/>
      <c r="AR7" s="100" t="s">
        <v>72</v>
      </c>
      <c r="AS7" s="101"/>
      <c r="AT7" s="101"/>
      <c r="AU7" s="101"/>
      <c r="AV7" s="102"/>
      <c r="AW7" s="79" t="s">
        <v>71</v>
      </c>
      <c r="AX7" s="79"/>
      <c r="AY7" s="79"/>
      <c r="AZ7" s="79"/>
      <c r="BA7" s="79"/>
      <c r="BB7" s="79"/>
      <c r="BC7" s="100" t="s">
        <v>63</v>
      </c>
      <c r="BD7" s="101"/>
      <c r="BE7" s="101"/>
      <c r="BF7" s="101"/>
      <c r="BG7" s="102"/>
      <c r="BH7" s="82" t="s">
        <v>74</v>
      </c>
      <c r="BI7" s="83"/>
      <c r="BJ7" s="83"/>
      <c r="BK7" s="83"/>
      <c r="BL7" s="84"/>
    </row>
    <row r="8" spans="1:64" ht="87" customHeight="1">
      <c r="A8" s="79"/>
      <c r="B8" s="79"/>
      <c r="C8" s="6" t="s">
        <v>19</v>
      </c>
      <c r="D8" s="6" t="s">
        <v>20</v>
      </c>
      <c r="E8" s="61" t="s">
        <v>18</v>
      </c>
      <c r="F8" s="6" t="s">
        <v>21</v>
      </c>
      <c r="G8" s="7" t="s">
        <v>17</v>
      </c>
      <c r="H8" s="6" t="s">
        <v>19</v>
      </c>
      <c r="I8" s="6" t="s">
        <v>20</v>
      </c>
      <c r="J8" s="61" t="s">
        <v>18</v>
      </c>
      <c r="K8" s="6" t="s">
        <v>21</v>
      </c>
      <c r="L8" s="7" t="s">
        <v>17</v>
      </c>
      <c r="M8" s="6" t="s">
        <v>19</v>
      </c>
      <c r="N8" s="6" t="s">
        <v>20</v>
      </c>
      <c r="O8" s="61" t="s">
        <v>18</v>
      </c>
      <c r="P8" s="6" t="s">
        <v>21</v>
      </c>
      <c r="Q8" s="7" t="s">
        <v>17</v>
      </c>
      <c r="R8" s="6" t="s">
        <v>19</v>
      </c>
      <c r="S8" s="6" t="s">
        <v>20</v>
      </c>
      <c r="T8" s="61" t="s">
        <v>18</v>
      </c>
      <c r="U8" s="6" t="s">
        <v>21</v>
      </c>
      <c r="V8" s="7" t="s">
        <v>17</v>
      </c>
      <c r="W8" s="6" t="s">
        <v>19</v>
      </c>
      <c r="X8" s="6" t="s">
        <v>20</v>
      </c>
      <c r="Y8" s="61" t="s">
        <v>18</v>
      </c>
      <c r="Z8" s="6" t="s">
        <v>21</v>
      </c>
      <c r="AA8" s="7" t="s">
        <v>17</v>
      </c>
      <c r="AB8" s="6" t="s">
        <v>19</v>
      </c>
      <c r="AC8" s="64" t="s">
        <v>98</v>
      </c>
      <c r="AD8" s="6" t="s">
        <v>20</v>
      </c>
      <c r="AE8" s="61" t="s">
        <v>18</v>
      </c>
      <c r="AF8" s="6" t="s">
        <v>21</v>
      </c>
      <c r="AG8" s="7" t="s">
        <v>17</v>
      </c>
      <c r="AH8" s="6" t="s">
        <v>19</v>
      </c>
      <c r="AI8" s="6" t="s">
        <v>20</v>
      </c>
      <c r="AJ8" s="61" t="s">
        <v>18</v>
      </c>
      <c r="AK8" s="6" t="s">
        <v>21</v>
      </c>
      <c r="AL8" s="7" t="s">
        <v>17</v>
      </c>
      <c r="AM8" s="6" t="s">
        <v>19</v>
      </c>
      <c r="AN8" s="6" t="s">
        <v>20</v>
      </c>
      <c r="AO8" s="61" t="s">
        <v>18</v>
      </c>
      <c r="AP8" s="6" t="s">
        <v>21</v>
      </c>
      <c r="AQ8" s="7" t="s">
        <v>17</v>
      </c>
      <c r="AR8" s="6" t="s">
        <v>19</v>
      </c>
      <c r="AS8" s="6" t="s">
        <v>20</v>
      </c>
      <c r="AT8" s="61" t="s">
        <v>18</v>
      </c>
      <c r="AU8" s="6" t="s">
        <v>21</v>
      </c>
      <c r="AV8" s="7" t="s">
        <v>17</v>
      </c>
      <c r="AW8" s="6" t="s">
        <v>19</v>
      </c>
      <c r="AX8" s="64" t="s">
        <v>98</v>
      </c>
      <c r="AY8" s="6" t="s">
        <v>20</v>
      </c>
      <c r="AZ8" s="61" t="s">
        <v>18</v>
      </c>
      <c r="BA8" s="6" t="s">
        <v>21</v>
      </c>
      <c r="BB8" s="7" t="s">
        <v>17</v>
      </c>
      <c r="BC8" s="6" t="s">
        <v>19</v>
      </c>
      <c r="BD8" s="6" t="s">
        <v>20</v>
      </c>
      <c r="BE8" s="61" t="s">
        <v>18</v>
      </c>
      <c r="BF8" s="6" t="s">
        <v>21</v>
      </c>
      <c r="BG8" s="7" t="s">
        <v>17</v>
      </c>
      <c r="BH8" s="6" t="s">
        <v>19</v>
      </c>
      <c r="BI8" s="6" t="s">
        <v>20</v>
      </c>
      <c r="BJ8" s="61" t="s">
        <v>18</v>
      </c>
      <c r="BK8" s="6" t="s">
        <v>21</v>
      </c>
      <c r="BL8" s="7" t="s">
        <v>17</v>
      </c>
    </row>
    <row r="9" spans="1:64" ht="51">
      <c r="A9" s="39">
        <v>1</v>
      </c>
      <c r="B9" s="47" t="s">
        <v>87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"/>
      <c r="AC9" s="4"/>
      <c r="AD9" s="4"/>
      <c r="AE9" s="4"/>
      <c r="AF9" s="4"/>
      <c r="AG9" s="4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2.75">
      <c r="A10" s="4"/>
      <c r="B10" s="48" t="s">
        <v>89</v>
      </c>
      <c r="C10" s="41">
        <v>100</v>
      </c>
      <c r="D10" s="41">
        <v>100</v>
      </c>
      <c r="E10" s="9">
        <f>D10/C10*100</f>
        <v>100</v>
      </c>
      <c r="F10" s="9">
        <f>C10*0.1</f>
        <v>10</v>
      </c>
      <c r="G10" s="9">
        <v>0</v>
      </c>
      <c r="H10" s="31">
        <v>33</v>
      </c>
      <c r="I10" s="31"/>
      <c r="J10" s="49">
        <f>I10/H10*100</f>
        <v>0</v>
      </c>
      <c r="K10" s="49">
        <f>H10*0.1</f>
        <v>3.3000000000000003</v>
      </c>
      <c r="L10" s="49"/>
      <c r="M10" s="31">
        <v>4</v>
      </c>
      <c r="N10" s="49"/>
      <c r="O10" s="49">
        <f>N10/M10*100</f>
        <v>0</v>
      </c>
      <c r="P10" s="49">
        <f>M10*0.1</f>
        <v>0.4</v>
      </c>
      <c r="Q10" s="49"/>
      <c r="R10" s="31">
        <v>2</v>
      </c>
      <c r="S10" s="31">
        <v>1</v>
      </c>
      <c r="T10" s="9">
        <f>S10/R10*100</f>
        <v>50</v>
      </c>
      <c r="U10" s="16">
        <f>R10*0.1</f>
        <v>0.2</v>
      </c>
      <c r="V10" s="9">
        <v>-1</v>
      </c>
      <c r="W10" s="16">
        <v>100</v>
      </c>
      <c r="X10" s="16">
        <v>100</v>
      </c>
      <c r="Y10" s="9">
        <f>X10/W10*100</f>
        <v>100</v>
      </c>
      <c r="Z10" s="9">
        <f>W10*0.1</f>
        <v>10</v>
      </c>
      <c r="AA10" s="9">
        <v>0</v>
      </c>
      <c r="AB10" s="48">
        <v>17852</v>
      </c>
      <c r="AC10" s="31">
        <f>AB10/9*3</f>
        <v>5950.666666666667</v>
      </c>
      <c r="AD10" s="31">
        <v>5951</v>
      </c>
      <c r="AE10" s="4">
        <f>AD10/AC10*100</f>
        <v>100.00560161326462</v>
      </c>
      <c r="AF10" s="16">
        <f>AB10*0.1/9*3</f>
        <v>595.0666666666666</v>
      </c>
      <c r="AG10" s="4">
        <v>0</v>
      </c>
      <c r="AH10" s="45" t="s">
        <v>54</v>
      </c>
      <c r="AI10" s="45" t="s">
        <v>54</v>
      </c>
      <c r="AJ10" s="45" t="s">
        <v>54</v>
      </c>
      <c r="AK10" s="45" t="s">
        <v>54</v>
      </c>
      <c r="AL10" s="45" t="s">
        <v>54</v>
      </c>
      <c r="AM10" s="45" t="s">
        <v>54</v>
      </c>
      <c r="AN10" s="45" t="s">
        <v>54</v>
      </c>
      <c r="AO10" s="45" t="s">
        <v>54</v>
      </c>
      <c r="AP10" s="45" t="s">
        <v>54</v>
      </c>
      <c r="AQ10" s="45" t="s">
        <v>54</v>
      </c>
      <c r="AR10" s="45" t="s">
        <v>54</v>
      </c>
      <c r="AS10" s="45" t="s">
        <v>54</v>
      </c>
      <c r="AT10" s="45" t="s">
        <v>54</v>
      </c>
      <c r="AU10" s="45" t="s">
        <v>54</v>
      </c>
      <c r="AV10" s="45" t="s">
        <v>54</v>
      </c>
      <c r="AW10" s="45" t="s">
        <v>54</v>
      </c>
      <c r="AX10" s="45" t="s">
        <v>54</v>
      </c>
      <c r="AY10" s="45" t="s">
        <v>54</v>
      </c>
      <c r="AZ10" s="45" t="s">
        <v>54</v>
      </c>
      <c r="BA10" s="45" t="s">
        <v>54</v>
      </c>
      <c r="BB10" s="45" t="s">
        <v>54</v>
      </c>
      <c r="BC10" s="45" t="s">
        <v>54</v>
      </c>
      <c r="BD10" s="45" t="s">
        <v>54</v>
      </c>
      <c r="BE10" s="45" t="s">
        <v>54</v>
      </c>
      <c r="BF10" s="45" t="s">
        <v>54</v>
      </c>
      <c r="BG10" s="45" t="s">
        <v>54</v>
      </c>
      <c r="BH10" s="45" t="s">
        <v>54</v>
      </c>
      <c r="BI10" s="45" t="s">
        <v>54</v>
      </c>
      <c r="BJ10" s="45" t="s">
        <v>54</v>
      </c>
      <c r="BK10" s="45" t="s">
        <v>54</v>
      </c>
      <c r="BL10" s="45" t="s">
        <v>54</v>
      </c>
    </row>
    <row r="11" spans="1:64" ht="25.5" customHeight="1">
      <c r="A11" s="4"/>
      <c r="B11" s="71" t="s">
        <v>90</v>
      </c>
      <c r="C11" s="41">
        <v>100</v>
      </c>
      <c r="D11" s="41">
        <v>100</v>
      </c>
      <c r="E11" s="9">
        <f>D11/C11*100</f>
        <v>100</v>
      </c>
      <c r="F11" s="9">
        <f>C11*0.1</f>
        <v>10</v>
      </c>
      <c r="G11" s="9">
        <v>0</v>
      </c>
      <c r="H11" s="31">
        <v>30</v>
      </c>
      <c r="I11" s="31"/>
      <c r="J11" s="49">
        <f>I11/H11*100</f>
        <v>0</v>
      </c>
      <c r="K11" s="49">
        <f>H11*0.1</f>
        <v>3</v>
      </c>
      <c r="L11" s="49"/>
      <c r="M11" s="31">
        <v>22</v>
      </c>
      <c r="N11" s="49"/>
      <c r="O11" s="49">
        <f>N11/M11*100</f>
        <v>0</v>
      </c>
      <c r="P11" s="49">
        <f>M11*0.1</f>
        <v>2.2</v>
      </c>
      <c r="Q11" s="49"/>
      <c r="R11" s="31">
        <v>4</v>
      </c>
      <c r="S11" s="31">
        <v>4</v>
      </c>
      <c r="T11" s="9">
        <f>S11/R11*100</f>
        <v>100</v>
      </c>
      <c r="U11" s="16">
        <f>R11*0.1</f>
        <v>0.4</v>
      </c>
      <c r="V11" s="9">
        <v>0</v>
      </c>
      <c r="W11" s="16">
        <v>100</v>
      </c>
      <c r="X11" s="16">
        <v>100</v>
      </c>
      <c r="Y11" s="9">
        <f>X11/W11*100</f>
        <v>100</v>
      </c>
      <c r="Z11" s="9">
        <f>W11*0.1</f>
        <v>10</v>
      </c>
      <c r="AA11" s="9">
        <v>0</v>
      </c>
      <c r="AB11" s="48">
        <v>50402</v>
      </c>
      <c r="AC11" s="31">
        <f>AB11/9*3</f>
        <v>16800.666666666668</v>
      </c>
      <c r="AD11" s="31">
        <v>16801</v>
      </c>
      <c r="AE11" s="4">
        <f>AD11/AC11*100</f>
        <v>100.00198404825204</v>
      </c>
      <c r="AF11" s="16">
        <f>AB11*0.1/9*3</f>
        <v>1680.066666666667</v>
      </c>
      <c r="AG11" s="4">
        <v>0</v>
      </c>
      <c r="AH11" s="45" t="s">
        <v>54</v>
      </c>
      <c r="AI11" s="45" t="s">
        <v>54</v>
      </c>
      <c r="AJ11" s="45" t="s">
        <v>54</v>
      </c>
      <c r="AK11" s="45" t="s">
        <v>54</v>
      </c>
      <c r="AL11" s="45" t="s">
        <v>54</v>
      </c>
      <c r="AM11" s="45" t="s">
        <v>54</v>
      </c>
      <c r="AN11" s="45" t="s">
        <v>54</v>
      </c>
      <c r="AO11" s="45" t="s">
        <v>54</v>
      </c>
      <c r="AP11" s="45" t="s">
        <v>54</v>
      </c>
      <c r="AQ11" s="45" t="s">
        <v>54</v>
      </c>
      <c r="AR11" s="45" t="s">
        <v>54</v>
      </c>
      <c r="AS11" s="45" t="s">
        <v>54</v>
      </c>
      <c r="AT11" s="45" t="s">
        <v>54</v>
      </c>
      <c r="AU11" s="45" t="s">
        <v>54</v>
      </c>
      <c r="AV11" s="45" t="s">
        <v>54</v>
      </c>
      <c r="AW11" s="45" t="s">
        <v>54</v>
      </c>
      <c r="AX11" s="45" t="s">
        <v>54</v>
      </c>
      <c r="AY11" s="45" t="s">
        <v>54</v>
      </c>
      <c r="AZ11" s="45" t="s">
        <v>54</v>
      </c>
      <c r="BA11" s="45" t="s">
        <v>54</v>
      </c>
      <c r="BB11" s="45" t="s">
        <v>54</v>
      </c>
      <c r="BC11" s="45" t="s">
        <v>54</v>
      </c>
      <c r="BD11" s="45" t="s">
        <v>54</v>
      </c>
      <c r="BE11" s="45" t="s">
        <v>54</v>
      </c>
      <c r="BF11" s="45" t="s">
        <v>54</v>
      </c>
      <c r="BG11" s="45" t="s">
        <v>54</v>
      </c>
      <c r="BH11" s="45" t="s">
        <v>54</v>
      </c>
      <c r="BI11" s="45" t="s">
        <v>54</v>
      </c>
      <c r="BJ11" s="45" t="s">
        <v>54</v>
      </c>
      <c r="BK11" s="45" t="s">
        <v>54</v>
      </c>
      <c r="BL11" s="45" t="s">
        <v>54</v>
      </c>
    </row>
    <row r="12" spans="1:64" ht="12.75">
      <c r="A12" s="4"/>
      <c r="B12" s="48" t="s">
        <v>88</v>
      </c>
      <c r="C12" s="41">
        <v>100</v>
      </c>
      <c r="D12" s="41">
        <v>100</v>
      </c>
      <c r="E12" s="9">
        <f>D12/C12*100</f>
        <v>100</v>
      </c>
      <c r="F12" s="9">
        <f>C12*0.1</f>
        <v>10</v>
      </c>
      <c r="G12" s="9">
        <v>0</v>
      </c>
      <c r="H12" s="31">
        <v>75</v>
      </c>
      <c r="I12" s="16"/>
      <c r="J12" s="9">
        <f>I12/H12*100</f>
        <v>0</v>
      </c>
      <c r="K12" s="9">
        <f>H12*0.1</f>
        <v>7.5</v>
      </c>
      <c r="L12" s="9"/>
      <c r="M12" s="31">
        <v>10</v>
      </c>
      <c r="N12" s="9"/>
      <c r="O12" s="9">
        <f>N12/M12*100</f>
        <v>0</v>
      </c>
      <c r="P12" s="9">
        <f>M12*0.1</f>
        <v>1</v>
      </c>
      <c r="Q12" s="9"/>
      <c r="R12" s="31">
        <v>1</v>
      </c>
      <c r="S12" s="31">
        <v>1</v>
      </c>
      <c r="T12" s="9">
        <f>S12/R12*100</f>
        <v>100</v>
      </c>
      <c r="U12" s="16">
        <f>R12*0.1</f>
        <v>0.1</v>
      </c>
      <c r="V12" s="9">
        <v>0</v>
      </c>
      <c r="W12" s="16">
        <v>100</v>
      </c>
      <c r="X12" s="16">
        <v>100</v>
      </c>
      <c r="Y12" s="9">
        <f>X12/W12*100</f>
        <v>100</v>
      </c>
      <c r="Z12" s="9">
        <f>W12*0.1</f>
        <v>10</v>
      </c>
      <c r="AA12" s="9">
        <v>0</v>
      </c>
      <c r="AB12" s="48">
        <v>1817</v>
      </c>
      <c r="AC12" s="31">
        <f>AB12/9*3</f>
        <v>605.6666666666666</v>
      </c>
      <c r="AD12" s="31">
        <v>605.7</v>
      </c>
      <c r="AE12" s="4">
        <f>AD12/AC12*100</f>
        <v>100.00550357732527</v>
      </c>
      <c r="AF12" s="16">
        <f>AB12*0.1/9*3</f>
        <v>60.56666666666667</v>
      </c>
      <c r="AG12" s="4">
        <v>0</v>
      </c>
      <c r="AH12" s="45" t="s">
        <v>54</v>
      </c>
      <c r="AI12" s="45" t="s">
        <v>54</v>
      </c>
      <c r="AJ12" s="45" t="s">
        <v>54</v>
      </c>
      <c r="AK12" s="45" t="s">
        <v>54</v>
      </c>
      <c r="AL12" s="45" t="s">
        <v>54</v>
      </c>
      <c r="AM12" s="45" t="s">
        <v>54</v>
      </c>
      <c r="AN12" s="45" t="s">
        <v>54</v>
      </c>
      <c r="AO12" s="45" t="s">
        <v>54</v>
      </c>
      <c r="AP12" s="45" t="s">
        <v>54</v>
      </c>
      <c r="AQ12" s="45" t="s">
        <v>54</v>
      </c>
      <c r="AR12" s="45" t="s">
        <v>54</v>
      </c>
      <c r="AS12" s="45" t="s">
        <v>54</v>
      </c>
      <c r="AT12" s="45" t="s">
        <v>54</v>
      </c>
      <c r="AU12" s="45" t="s">
        <v>54</v>
      </c>
      <c r="AV12" s="45" t="s">
        <v>54</v>
      </c>
      <c r="AW12" s="45" t="s">
        <v>54</v>
      </c>
      <c r="AX12" s="45" t="s">
        <v>54</v>
      </c>
      <c r="AY12" s="45" t="s">
        <v>54</v>
      </c>
      <c r="AZ12" s="45" t="s">
        <v>54</v>
      </c>
      <c r="BA12" s="45" t="s">
        <v>54</v>
      </c>
      <c r="BB12" s="45" t="s">
        <v>54</v>
      </c>
      <c r="BC12" s="45" t="s">
        <v>54</v>
      </c>
      <c r="BD12" s="45" t="s">
        <v>54</v>
      </c>
      <c r="BE12" s="45" t="s">
        <v>54</v>
      </c>
      <c r="BF12" s="45" t="s">
        <v>54</v>
      </c>
      <c r="BG12" s="45" t="s">
        <v>54</v>
      </c>
      <c r="BH12" s="45" t="s">
        <v>54</v>
      </c>
      <c r="BI12" s="45" t="s">
        <v>54</v>
      </c>
      <c r="BJ12" s="45" t="s">
        <v>54</v>
      </c>
      <c r="BK12" s="45" t="s">
        <v>54</v>
      </c>
      <c r="BL12" s="45" t="s">
        <v>54</v>
      </c>
    </row>
    <row r="13" spans="1:64" ht="12.75">
      <c r="A13" s="39"/>
      <c r="B13" s="48" t="s">
        <v>91</v>
      </c>
      <c r="C13" s="41">
        <v>100</v>
      </c>
      <c r="D13" s="41">
        <v>100</v>
      </c>
      <c r="E13" s="9">
        <f>D13/C13*100</f>
        <v>100</v>
      </c>
      <c r="F13" s="9">
        <f>C13*0.1</f>
        <v>10</v>
      </c>
      <c r="G13" s="9">
        <v>0</v>
      </c>
      <c r="H13" s="31">
        <v>71</v>
      </c>
      <c r="I13" s="31"/>
      <c r="J13" s="49">
        <f>I13/H13*100</f>
        <v>0</v>
      </c>
      <c r="K13" s="49">
        <f>H13*0.1</f>
        <v>7.1000000000000005</v>
      </c>
      <c r="L13" s="49"/>
      <c r="M13" s="31">
        <v>3</v>
      </c>
      <c r="N13" s="49"/>
      <c r="O13" s="49">
        <f>N13/M13*100</f>
        <v>0</v>
      </c>
      <c r="P13" s="49">
        <f>M13*0.1</f>
        <v>0.30000000000000004</v>
      </c>
      <c r="Q13" s="49"/>
      <c r="R13" s="31">
        <v>2</v>
      </c>
      <c r="S13" s="31">
        <v>2</v>
      </c>
      <c r="T13" s="9">
        <f>S13/R13*100</f>
        <v>100</v>
      </c>
      <c r="U13" s="16">
        <f>R13*0.1</f>
        <v>0.2</v>
      </c>
      <c r="V13" s="9">
        <v>0</v>
      </c>
      <c r="W13" s="16">
        <v>100</v>
      </c>
      <c r="X13" s="16">
        <v>100</v>
      </c>
      <c r="Y13" s="9">
        <f>X13/W13*100</f>
        <v>100</v>
      </c>
      <c r="Z13" s="9">
        <f>W13*0.1</f>
        <v>10</v>
      </c>
      <c r="AA13" s="9">
        <v>0</v>
      </c>
      <c r="AB13" s="48">
        <v>21594</v>
      </c>
      <c r="AC13" s="31">
        <f>AB13/9*3</f>
        <v>7198</v>
      </c>
      <c r="AD13" s="31">
        <v>7198</v>
      </c>
      <c r="AE13" s="9">
        <f>AD13/AC13*100</f>
        <v>100</v>
      </c>
      <c r="AF13" s="16">
        <f>AB13*0.1/9*3</f>
        <v>719.8</v>
      </c>
      <c r="AG13" s="4">
        <v>0</v>
      </c>
      <c r="AH13" s="45" t="s">
        <v>54</v>
      </c>
      <c r="AI13" s="45" t="s">
        <v>54</v>
      </c>
      <c r="AJ13" s="45" t="s">
        <v>54</v>
      </c>
      <c r="AK13" s="45" t="s">
        <v>54</v>
      </c>
      <c r="AL13" s="45" t="s">
        <v>54</v>
      </c>
      <c r="AM13" s="45" t="s">
        <v>54</v>
      </c>
      <c r="AN13" s="45" t="s">
        <v>54</v>
      </c>
      <c r="AO13" s="45" t="s">
        <v>54</v>
      </c>
      <c r="AP13" s="45" t="s">
        <v>54</v>
      </c>
      <c r="AQ13" s="45" t="s">
        <v>54</v>
      </c>
      <c r="AR13" s="45" t="s">
        <v>54</v>
      </c>
      <c r="AS13" s="45" t="s">
        <v>54</v>
      </c>
      <c r="AT13" s="45" t="s">
        <v>54</v>
      </c>
      <c r="AU13" s="45" t="s">
        <v>54</v>
      </c>
      <c r="AV13" s="45" t="s">
        <v>54</v>
      </c>
      <c r="AW13" s="45" t="s">
        <v>54</v>
      </c>
      <c r="AX13" s="45" t="s">
        <v>54</v>
      </c>
      <c r="AY13" s="45" t="s">
        <v>54</v>
      </c>
      <c r="AZ13" s="45" t="s">
        <v>54</v>
      </c>
      <c r="BA13" s="45" t="s">
        <v>54</v>
      </c>
      <c r="BB13" s="45" t="s">
        <v>54</v>
      </c>
      <c r="BC13" s="45" t="s">
        <v>54</v>
      </c>
      <c r="BD13" s="45" t="s">
        <v>54</v>
      </c>
      <c r="BE13" s="45" t="s">
        <v>54</v>
      </c>
      <c r="BF13" s="45" t="s">
        <v>54</v>
      </c>
      <c r="BG13" s="45" t="s">
        <v>54</v>
      </c>
      <c r="BH13" s="45" t="s">
        <v>54</v>
      </c>
      <c r="BI13" s="45" t="s">
        <v>54</v>
      </c>
      <c r="BJ13" s="45" t="s">
        <v>54</v>
      </c>
      <c r="BK13" s="45" t="s">
        <v>54</v>
      </c>
      <c r="BL13" s="45" t="s">
        <v>54</v>
      </c>
    </row>
    <row r="14" spans="1:64" ht="38.25">
      <c r="A14" s="46">
        <v>2</v>
      </c>
      <c r="B14" s="44" t="s">
        <v>56</v>
      </c>
      <c r="C14" s="24" t="s">
        <v>54</v>
      </c>
      <c r="D14" s="24" t="s">
        <v>54</v>
      </c>
      <c r="E14" s="24" t="s">
        <v>54</v>
      </c>
      <c r="F14" s="24" t="s">
        <v>54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24" t="s">
        <v>54</v>
      </c>
      <c r="M14" s="24" t="s">
        <v>54</v>
      </c>
      <c r="N14" s="24" t="s">
        <v>54</v>
      </c>
      <c r="O14" s="24" t="s">
        <v>54</v>
      </c>
      <c r="P14" s="24" t="s">
        <v>54</v>
      </c>
      <c r="Q14" s="24" t="s">
        <v>54</v>
      </c>
      <c r="R14" s="24" t="s">
        <v>54</v>
      </c>
      <c r="S14" s="24" t="s">
        <v>54</v>
      </c>
      <c r="T14" s="24" t="s">
        <v>54</v>
      </c>
      <c r="U14" s="24" t="s">
        <v>54</v>
      </c>
      <c r="V14" s="24" t="s">
        <v>54</v>
      </c>
      <c r="W14" s="24" t="s">
        <v>54</v>
      </c>
      <c r="X14" s="24" t="s">
        <v>54</v>
      </c>
      <c r="Y14" s="24" t="s">
        <v>54</v>
      </c>
      <c r="Z14" s="24" t="s">
        <v>54</v>
      </c>
      <c r="AA14" s="24" t="s">
        <v>54</v>
      </c>
      <c r="AB14" s="24" t="s">
        <v>54</v>
      </c>
      <c r="AC14" s="24" t="s">
        <v>54</v>
      </c>
      <c r="AD14" s="24" t="s">
        <v>54</v>
      </c>
      <c r="AE14" s="24" t="s">
        <v>54</v>
      </c>
      <c r="AF14" s="24" t="s">
        <v>54</v>
      </c>
      <c r="AG14" s="24" t="s">
        <v>54</v>
      </c>
      <c r="AH14" s="4">
        <v>100</v>
      </c>
      <c r="AI14" s="4">
        <v>100</v>
      </c>
      <c r="AJ14" s="4">
        <f>AI14/AH14*100</f>
        <v>100</v>
      </c>
      <c r="AK14" s="4">
        <f>AH14*0.1</f>
        <v>10</v>
      </c>
      <c r="AL14" s="4">
        <v>0</v>
      </c>
      <c r="AM14" s="31">
        <v>16</v>
      </c>
      <c r="AN14" s="31">
        <v>12</v>
      </c>
      <c r="AO14" s="9">
        <f>AN14/AM14*100</f>
        <v>75</v>
      </c>
      <c r="AP14" s="16">
        <f>AM14*0.1</f>
        <v>1.6</v>
      </c>
      <c r="AQ14" s="4">
        <v>-2</v>
      </c>
      <c r="AR14" s="4">
        <v>100</v>
      </c>
      <c r="AS14" s="4">
        <v>100</v>
      </c>
      <c r="AT14" s="9">
        <f>AS14/AR14*100</f>
        <v>100</v>
      </c>
      <c r="AU14" s="4">
        <f>AR14*0.1</f>
        <v>10</v>
      </c>
      <c r="AV14" s="4">
        <v>0</v>
      </c>
      <c r="AW14" s="48">
        <v>167810</v>
      </c>
      <c r="AX14" s="31">
        <f>AW14/9*3</f>
        <v>55936.666666666664</v>
      </c>
      <c r="AY14" s="48">
        <v>55937</v>
      </c>
      <c r="AZ14" s="9">
        <f>AY14/AX14*100</f>
        <v>100.00059591204338</v>
      </c>
      <c r="BA14" s="16">
        <f>AW14*0.1/9*3</f>
        <v>5593.666666666667</v>
      </c>
      <c r="BB14" s="53">
        <v>0</v>
      </c>
      <c r="BC14" s="45" t="s">
        <v>54</v>
      </c>
      <c r="BD14" s="45" t="s">
        <v>54</v>
      </c>
      <c r="BE14" s="45" t="s">
        <v>54</v>
      </c>
      <c r="BF14" s="45" t="s">
        <v>54</v>
      </c>
      <c r="BG14" s="45" t="s">
        <v>54</v>
      </c>
      <c r="BH14" s="45" t="s">
        <v>54</v>
      </c>
      <c r="BI14" s="45" t="s">
        <v>54</v>
      </c>
      <c r="BJ14" s="45" t="s">
        <v>54</v>
      </c>
      <c r="BK14" s="45" t="s">
        <v>54</v>
      </c>
      <c r="BL14" s="45" t="s">
        <v>54</v>
      </c>
    </row>
    <row r="15" spans="1:64" ht="38.25">
      <c r="A15" s="47">
        <v>3</v>
      </c>
      <c r="B15" s="44" t="s">
        <v>59</v>
      </c>
      <c r="C15" s="24" t="s">
        <v>54</v>
      </c>
      <c r="D15" s="24" t="s">
        <v>54</v>
      </c>
      <c r="E15" s="24" t="s">
        <v>54</v>
      </c>
      <c r="F15" s="24" t="s">
        <v>54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24" t="s">
        <v>54</v>
      </c>
      <c r="M15" s="24" t="s">
        <v>54</v>
      </c>
      <c r="N15" s="24" t="s">
        <v>54</v>
      </c>
      <c r="O15" s="24" t="s">
        <v>54</v>
      </c>
      <c r="P15" s="24" t="s">
        <v>54</v>
      </c>
      <c r="Q15" s="24" t="s">
        <v>54</v>
      </c>
      <c r="R15" s="24" t="s">
        <v>54</v>
      </c>
      <c r="S15" s="24" t="s">
        <v>54</v>
      </c>
      <c r="T15" s="24" t="s">
        <v>54</v>
      </c>
      <c r="U15" s="24" t="s">
        <v>54</v>
      </c>
      <c r="V15" s="24" t="s">
        <v>54</v>
      </c>
      <c r="W15" s="24" t="s">
        <v>54</v>
      </c>
      <c r="X15" s="24" t="s">
        <v>54</v>
      </c>
      <c r="Y15" s="24" t="s">
        <v>54</v>
      </c>
      <c r="Z15" s="24" t="s">
        <v>54</v>
      </c>
      <c r="AA15" s="24" t="s">
        <v>54</v>
      </c>
      <c r="AB15" s="24" t="s">
        <v>54</v>
      </c>
      <c r="AC15" s="24" t="s">
        <v>54</v>
      </c>
      <c r="AD15" s="24" t="s">
        <v>54</v>
      </c>
      <c r="AE15" s="24" t="s">
        <v>54</v>
      </c>
      <c r="AF15" s="24" t="s">
        <v>54</v>
      </c>
      <c r="AG15" s="24" t="s">
        <v>54</v>
      </c>
      <c r="AH15" s="24" t="s">
        <v>54</v>
      </c>
      <c r="AI15" s="24" t="s">
        <v>54</v>
      </c>
      <c r="AJ15" s="24" t="s">
        <v>54</v>
      </c>
      <c r="AK15" s="24" t="s">
        <v>54</v>
      </c>
      <c r="AL15" s="24" t="s">
        <v>54</v>
      </c>
      <c r="AM15" s="24" t="s">
        <v>54</v>
      </c>
      <c r="AN15" s="24" t="s">
        <v>54</v>
      </c>
      <c r="AO15" s="24" t="s">
        <v>54</v>
      </c>
      <c r="AP15" s="24" t="s">
        <v>54</v>
      </c>
      <c r="AQ15" s="24" t="s">
        <v>54</v>
      </c>
      <c r="AR15" s="24" t="s">
        <v>54</v>
      </c>
      <c r="AS15" s="24" t="s">
        <v>54</v>
      </c>
      <c r="AT15" s="24" t="s">
        <v>54</v>
      </c>
      <c r="AU15" s="24" t="s">
        <v>54</v>
      </c>
      <c r="AV15" s="24" t="s">
        <v>54</v>
      </c>
      <c r="AW15" s="24" t="s">
        <v>54</v>
      </c>
      <c r="AX15" s="24" t="s">
        <v>54</v>
      </c>
      <c r="AY15" s="24" t="s">
        <v>54</v>
      </c>
      <c r="AZ15" s="24" t="s">
        <v>54</v>
      </c>
      <c r="BA15" s="24" t="s">
        <v>54</v>
      </c>
      <c r="BB15" s="24" t="s">
        <v>54</v>
      </c>
      <c r="BC15" s="4"/>
      <c r="BD15" s="4"/>
      <c r="BE15" s="4"/>
      <c r="BF15" s="16"/>
      <c r="BG15" s="4"/>
      <c r="BH15" s="4"/>
      <c r="BI15" s="5"/>
      <c r="BJ15" s="9"/>
      <c r="BK15" s="16"/>
      <c r="BL15" s="4"/>
    </row>
    <row r="16" spans="1:64" ht="12.75">
      <c r="A16" s="4"/>
      <c r="B16" s="5" t="s">
        <v>60</v>
      </c>
      <c r="C16" s="24" t="s">
        <v>54</v>
      </c>
      <c r="D16" s="24" t="s">
        <v>54</v>
      </c>
      <c r="E16" s="24" t="s">
        <v>54</v>
      </c>
      <c r="F16" s="24" t="s">
        <v>54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24" t="s">
        <v>54</v>
      </c>
      <c r="M16" s="24" t="s">
        <v>54</v>
      </c>
      <c r="N16" s="24" t="s">
        <v>54</v>
      </c>
      <c r="O16" s="24" t="s">
        <v>54</v>
      </c>
      <c r="P16" s="24" t="s">
        <v>54</v>
      </c>
      <c r="Q16" s="24" t="s">
        <v>54</v>
      </c>
      <c r="R16" s="24" t="s">
        <v>54</v>
      </c>
      <c r="S16" s="24" t="s">
        <v>54</v>
      </c>
      <c r="T16" s="24" t="s">
        <v>54</v>
      </c>
      <c r="U16" s="24" t="s">
        <v>54</v>
      </c>
      <c r="V16" s="24" t="s">
        <v>54</v>
      </c>
      <c r="W16" s="24" t="s">
        <v>54</v>
      </c>
      <c r="X16" s="24" t="s">
        <v>54</v>
      </c>
      <c r="Y16" s="24" t="s">
        <v>54</v>
      </c>
      <c r="Z16" s="24" t="s">
        <v>54</v>
      </c>
      <c r="AA16" s="24" t="s">
        <v>54</v>
      </c>
      <c r="AB16" s="24" t="s">
        <v>54</v>
      </c>
      <c r="AC16" s="24" t="s">
        <v>54</v>
      </c>
      <c r="AD16" s="24" t="s">
        <v>54</v>
      </c>
      <c r="AE16" s="24" t="s">
        <v>54</v>
      </c>
      <c r="AF16" s="24" t="s">
        <v>54</v>
      </c>
      <c r="AG16" s="24" t="s">
        <v>54</v>
      </c>
      <c r="AH16" s="24" t="s">
        <v>54</v>
      </c>
      <c r="AI16" s="24" t="s">
        <v>54</v>
      </c>
      <c r="AJ16" s="24" t="s">
        <v>54</v>
      </c>
      <c r="AK16" s="24" t="s">
        <v>54</v>
      </c>
      <c r="AL16" s="24" t="s">
        <v>54</v>
      </c>
      <c r="AM16" s="24" t="s">
        <v>54</v>
      </c>
      <c r="AN16" s="24" t="s">
        <v>54</v>
      </c>
      <c r="AO16" s="24" t="s">
        <v>54</v>
      </c>
      <c r="AP16" s="24" t="s">
        <v>54</v>
      </c>
      <c r="AQ16" s="24" t="s">
        <v>54</v>
      </c>
      <c r="AR16" s="24" t="s">
        <v>54</v>
      </c>
      <c r="AS16" s="24" t="s">
        <v>54</v>
      </c>
      <c r="AT16" s="24" t="s">
        <v>54</v>
      </c>
      <c r="AU16" s="24" t="s">
        <v>54</v>
      </c>
      <c r="AV16" s="24" t="s">
        <v>54</v>
      </c>
      <c r="AW16" s="24" t="s">
        <v>54</v>
      </c>
      <c r="AX16" s="24" t="s">
        <v>54</v>
      </c>
      <c r="AY16" s="24" t="s">
        <v>54</v>
      </c>
      <c r="AZ16" s="24" t="s">
        <v>54</v>
      </c>
      <c r="BA16" s="24" t="s">
        <v>54</v>
      </c>
      <c r="BB16" s="24" t="s">
        <v>54</v>
      </c>
      <c r="BC16" s="4">
        <v>100</v>
      </c>
      <c r="BD16" s="4">
        <v>100</v>
      </c>
      <c r="BE16" s="4">
        <f>BD16/BC16*100</f>
        <v>100</v>
      </c>
      <c r="BF16" s="16">
        <f>BC16*0.1</f>
        <v>10</v>
      </c>
      <c r="BG16" s="4">
        <v>0</v>
      </c>
      <c r="BH16" s="4">
        <v>45</v>
      </c>
      <c r="BI16" s="5"/>
      <c r="BJ16" s="9">
        <f>BI16/BH16*100</f>
        <v>0</v>
      </c>
      <c r="BK16" s="16">
        <f>BH16*0.1</f>
        <v>4.5</v>
      </c>
      <c r="BL16" s="4"/>
    </row>
    <row r="17" spans="1:64" ht="12.75">
      <c r="A17" s="4"/>
      <c r="B17" s="5" t="s">
        <v>61</v>
      </c>
      <c r="C17" s="24" t="s">
        <v>54</v>
      </c>
      <c r="D17" s="24" t="s">
        <v>54</v>
      </c>
      <c r="E17" s="24" t="s">
        <v>54</v>
      </c>
      <c r="F17" s="24" t="s">
        <v>54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24" t="s">
        <v>54</v>
      </c>
      <c r="M17" s="24" t="s">
        <v>54</v>
      </c>
      <c r="N17" s="24" t="s">
        <v>54</v>
      </c>
      <c r="O17" s="24" t="s">
        <v>54</v>
      </c>
      <c r="P17" s="24" t="s">
        <v>54</v>
      </c>
      <c r="Q17" s="24" t="s">
        <v>54</v>
      </c>
      <c r="R17" s="24" t="s">
        <v>54</v>
      </c>
      <c r="S17" s="24" t="s">
        <v>54</v>
      </c>
      <c r="T17" s="24" t="s">
        <v>54</v>
      </c>
      <c r="U17" s="24" t="s">
        <v>54</v>
      </c>
      <c r="V17" s="24" t="s">
        <v>54</v>
      </c>
      <c r="W17" s="24" t="s">
        <v>54</v>
      </c>
      <c r="X17" s="24" t="s">
        <v>54</v>
      </c>
      <c r="Y17" s="24" t="s">
        <v>54</v>
      </c>
      <c r="Z17" s="24" t="s">
        <v>54</v>
      </c>
      <c r="AA17" s="24" t="s">
        <v>54</v>
      </c>
      <c r="AB17" s="24" t="s">
        <v>54</v>
      </c>
      <c r="AC17" s="24" t="s">
        <v>54</v>
      </c>
      <c r="AD17" s="24" t="s">
        <v>54</v>
      </c>
      <c r="AE17" s="24" t="s">
        <v>54</v>
      </c>
      <c r="AF17" s="24" t="s">
        <v>54</v>
      </c>
      <c r="AG17" s="24" t="s">
        <v>54</v>
      </c>
      <c r="AH17" s="24" t="s">
        <v>54</v>
      </c>
      <c r="AI17" s="24" t="s">
        <v>54</v>
      </c>
      <c r="AJ17" s="24" t="s">
        <v>54</v>
      </c>
      <c r="AK17" s="24" t="s">
        <v>54</v>
      </c>
      <c r="AL17" s="24" t="s">
        <v>54</v>
      </c>
      <c r="AM17" s="24" t="s">
        <v>54</v>
      </c>
      <c r="AN17" s="24" t="s">
        <v>54</v>
      </c>
      <c r="AO17" s="24" t="s">
        <v>54</v>
      </c>
      <c r="AP17" s="24" t="s">
        <v>54</v>
      </c>
      <c r="AQ17" s="24" t="s">
        <v>54</v>
      </c>
      <c r="AR17" s="24" t="s">
        <v>54</v>
      </c>
      <c r="AS17" s="24" t="s">
        <v>54</v>
      </c>
      <c r="AT17" s="24" t="s">
        <v>54</v>
      </c>
      <c r="AU17" s="24" t="s">
        <v>54</v>
      </c>
      <c r="AV17" s="24" t="s">
        <v>54</v>
      </c>
      <c r="AW17" s="24" t="s">
        <v>54</v>
      </c>
      <c r="AX17" s="24" t="s">
        <v>54</v>
      </c>
      <c r="AY17" s="24" t="s">
        <v>54</v>
      </c>
      <c r="AZ17" s="24" t="s">
        <v>54</v>
      </c>
      <c r="BA17" s="24" t="s">
        <v>54</v>
      </c>
      <c r="BB17" s="24" t="s">
        <v>54</v>
      </c>
      <c r="BC17" s="4">
        <v>100</v>
      </c>
      <c r="BD17" s="4">
        <v>100</v>
      </c>
      <c r="BE17" s="4">
        <f>BD17/BC17*100</f>
        <v>100</v>
      </c>
      <c r="BF17" s="16">
        <f>BC17*0.1</f>
        <v>10</v>
      </c>
      <c r="BG17" s="4">
        <v>0</v>
      </c>
      <c r="BH17" s="4">
        <v>4</v>
      </c>
      <c r="BI17" s="5"/>
      <c r="BJ17" s="9">
        <f>BI17/BH17*100</f>
        <v>0</v>
      </c>
      <c r="BK17" s="16">
        <f>BH17*0.1</f>
        <v>0.4</v>
      </c>
      <c r="BL17" s="4"/>
    </row>
  </sheetData>
  <sheetProtection/>
  <mergeCells count="23">
    <mergeCell ref="BH6:BL6"/>
    <mergeCell ref="BH7:BL7"/>
    <mergeCell ref="AH7:AL7"/>
    <mergeCell ref="M7:Q7"/>
    <mergeCell ref="H7:L7"/>
    <mergeCell ref="W7:AA7"/>
    <mergeCell ref="AR7:AV7"/>
    <mergeCell ref="BC5:BL5"/>
    <mergeCell ref="AH6:AV6"/>
    <mergeCell ref="AW6:BB6"/>
    <mergeCell ref="BC6:BG6"/>
    <mergeCell ref="R7:V7"/>
    <mergeCell ref="AB7:AG7"/>
    <mergeCell ref="AB6:AG6"/>
    <mergeCell ref="BC7:BG7"/>
    <mergeCell ref="AM7:AQ7"/>
    <mergeCell ref="AW7:BB7"/>
    <mergeCell ref="A5:A8"/>
    <mergeCell ref="B5:B8"/>
    <mergeCell ref="C5:AG5"/>
    <mergeCell ref="AH5:BB5"/>
    <mergeCell ref="C6:AA6"/>
    <mergeCell ref="C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4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buh</cp:lastModifiedBy>
  <cp:lastPrinted>2023-04-13T07:30:42Z</cp:lastPrinted>
  <dcterms:created xsi:type="dcterms:W3CDTF">2012-02-08T05:04:42Z</dcterms:created>
  <dcterms:modified xsi:type="dcterms:W3CDTF">2023-04-13T07:32:36Z</dcterms:modified>
  <cp:category/>
  <cp:version/>
  <cp:contentType/>
  <cp:contentStatus/>
</cp:coreProperties>
</file>