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2"/>
  </bookViews>
  <sheets>
    <sheet name="Приложение 2 Господдержка" sheetId="1" r:id="rId1"/>
    <sheet name="Прил.3 Молодежь" sheetId="2" r:id="rId2"/>
    <sheet name="Прил. 4 Патриот. воспит." sheetId="3" r:id="rId3"/>
  </sheets>
  <definedNames>
    <definedName name="_xlnm.Print_Area" localSheetId="0">'Приложение 2 Господдержка'!$A$1:$M$65</definedName>
  </definedNames>
  <calcPr fullCalcOnLoad="1"/>
</workbook>
</file>

<file path=xl/sharedStrings.xml><?xml version="1.0" encoding="utf-8"?>
<sst xmlns="http://schemas.openxmlformats.org/spreadsheetml/2006/main" count="236" uniqueCount="128">
  <si>
    <t>Приложение № 3</t>
  </si>
  <si>
    <t>РЕСУРСНОЕ ОБЕСПЕЧЕНИЕ</t>
  </si>
  <si>
    <t>Статус</t>
  </si>
  <si>
    <t>Источники финансирования</t>
  </si>
  <si>
    <t>Всего</t>
  </si>
  <si>
    <t>всего</t>
  </si>
  <si>
    <t>республиканский бюджет Чувашской Республики</t>
  </si>
  <si>
    <t>Ядринский районный бюджет Чувашской Республики</t>
  </si>
  <si>
    <t>Подпрограмма</t>
  </si>
  <si>
    <t>Ядринской районной администрации</t>
  </si>
  <si>
    <t>Чувашской Республики</t>
  </si>
  <si>
    <t xml:space="preserve">Приложение 3 к подпрограмме "Государственная поддержка развития образования муниципальной программы Ядринского района Чувашской Республики "Развитие образования" </t>
  </si>
  <si>
    <t xml:space="preserve">реализации подпрограммы «Государственная поддержка развития образования» муниципальной  программы Ядринского района Чувашской Республики «Развитие образования» </t>
  </si>
  <si>
    <t>Наименование подпрограммы муниципальной  программы Ядринского района Чувашской Республики,  основных мероприятий</t>
  </si>
  <si>
    <r>
      <t xml:space="preserve">Ответственный исполнитель, соисполнители, заказчик </t>
    </r>
    <r>
      <rPr>
        <sz val="10"/>
        <rFont val="Symbol"/>
        <family val="1"/>
      </rPr>
      <t>-</t>
    </r>
    <r>
      <rPr>
        <sz val="10"/>
        <rFont val="Times New Roman"/>
        <family val="1"/>
      </rPr>
      <t xml:space="preserve"> координатор</t>
    </r>
  </si>
  <si>
    <t>Источник финансирования</t>
  </si>
  <si>
    <t>2026-2030</t>
  </si>
  <si>
    <t>2031-2035</t>
  </si>
  <si>
    <t>Подпрограмма  1</t>
  </si>
  <si>
    <t xml:space="preserve">«Государственная поддержка развития образования» муниципальной программы Ядринского района Чувашской Республики «Развитие образования» </t>
  </si>
  <si>
    <t>ответственный исполнитель –  отдел образования Ядринской районной администрации</t>
  </si>
  <si>
    <t>Федеральный бюджет</t>
  </si>
  <si>
    <t>Республиканский бюджет Чувашской Республики</t>
  </si>
  <si>
    <t>Основное мероприятие "Обеспечение деятельности организаций в сфере образования"</t>
  </si>
  <si>
    <t>1. Обеспечение деятельности муниципальных общеобразовательных организаций</t>
  </si>
  <si>
    <t>3. Обеспечение деятельности муниципальных дошкольных образовательных организаций</t>
  </si>
  <si>
    <t>Основное мероприятие "Финансовое обеспечение получения дошкольного образования, начального общего, осносного общего, среднего общего образования"</t>
  </si>
  <si>
    <t>1.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</si>
  <si>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ответственный исполнитель – отдел образования Ядринской районной администрации</t>
  </si>
  <si>
    <t>2.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</t>
  </si>
  <si>
    <t>Основное мероприятие "Стипендии, гранты, премии и денежные поощрения"</t>
  </si>
  <si>
    <t>1. Денежные поощрения и гранты муниципальных образований для поддержки инноваций в сфере образования</t>
  </si>
  <si>
    <t>2.Поддержка талантливой и одаренной молодежи</t>
  </si>
  <si>
    <t>3.Ежегодные денежные поощрения и гранты Главы Чувашской Республики для поддержки инноваций в сфере образования</t>
  </si>
  <si>
    <t>Основное мероприятие "Меры социальной поддержки"</t>
  </si>
  <si>
    <t>1. Выплата социальных пособий учащимся общеобразовательных организаций, нуждающимся в приобретении проездных билетов для проезда между пунктами проживания и обучения на транспорте городского и пригородного сообщения на территории Чувашской Республики</t>
  </si>
  <si>
    <t>2. Выплата компенсации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на территории Чувашской Республики</t>
  </si>
  <si>
    <t>Основное мероприятие "Реализация мероприятий регионального проекта "Поддержка семей, имеющих детей"</t>
  </si>
  <si>
    <t>1. Назначение и выплата единовременного денежного пособия гражданам, усыновившим (удочерившим) ребенка (детей) на территории Чувашской Республики</t>
  </si>
  <si>
    <t>ответственный исполнитель – сектор опеки и попечистельства отделаобразования Ядринской районной администрации</t>
  </si>
  <si>
    <t>2. Выплата единовременного пособия при всех формах устройства детей, лишенных родительского попечения, в семью за счет субвенции,предоставляемой из федерального бюджета</t>
  </si>
  <si>
    <t>Основное мероприятие"Укрепление материально-технической базы объектов образования"</t>
  </si>
  <si>
    <t>1.Укрепление материально-технической базы муниципальных образовательных организаций дошкольного образования</t>
  </si>
  <si>
    <t>Основное мероприятие "Капитальный ремонт объектов образования"</t>
  </si>
  <si>
    <t>1.Создание в общеобразовательных организациях, расположенных в сельской местности, условий для занятий физической культурой и спортом</t>
  </si>
  <si>
    <t>Основное мероприятие "Реализация мериприятий регионального проекта "Цифровая образовательная среда"</t>
  </si>
  <si>
    <t xml:space="preserve">1.Укрепление материально-технической базы муниципальных общеобразовательных организаций </t>
  </si>
  <si>
    <t>Основное мероприятие "Создание новых мест в общеобразовательных организациях в соответствии с прогнозируемой потребностью и современными условиями обучения"</t>
  </si>
  <si>
    <t>1.Строительство (приобретение), реконструкция объектов капитального строительства школ-детских садов, начальных, неполных средних и средних школ</t>
  </si>
  <si>
    <t>ответственный исполнитель – Ядринская районная администрация, отдел образования Ядринской районной администрации</t>
  </si>
  <si>
    <t>2.1 Обеспечение деятельности муниципальных организаций дополнительного образования</t>
  </si>
  <si>
    <t>2.2        Обеспечение функционирования модели персонифицированного финансирования дополнительного образования детей</t>
  </si>
  <si>
    <t>2. Капитальный ремонт зданий муниципальных общеобразовательных организаций, имеющих износ 50 проценнтов и выше</t>
  </si>
  <si>
    <t>3.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</si>
  <si>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Основное мероприятие "Обеспечение выплаты ежемесячного денежного вознаграждения за выполнение функций классного руководителя педагогичесвим работникам государственных и муниципальных общеобразовательных организаций Чувашской Республики</t>
  </si>
  <si>
    <t>1. Ежемесячное денежное вознаграждения за  классное руководство педагогическим работникам государственных и муниципальных общеобразовательных организаций</t>
  </si>
  <si>
    <t>Приложение №2 к постановлению</t>
  </si>
  <si>
    <t>Приложение №4 к постановлению</t>
  </si>
  <si>
    <t>к подпрограмме «Патриотическое</t>
  </si>
  <si>
    <t xml:space="preserve"> воспитание и допризывная подготовка</t>
  </si>
  <si>
    <t>молодёжи Ядринского района</t>
  </si>
  <si>
    <t xml:space="preserve"> Чувашской Республики»</t>
  </si>
  <si>
    <t>муниципальной программы</t>
  </si>
  <si>
    <t xml:space="preserve"> Ядринского района</t>
  </si>
  <si>
    <t xml:space="preserve"> «Развитие образования» </t>
  </si>
  <si>
    <t xml:space="preserve"> «Развитие образования»</t>
  </si>
  <si>
    <t xml:space="preserve">реализации подпрограммы «Патриотическое воспитание и допризывная подготовка молодежи Ядринского района </t>
  </si>
  <si>
    <t>Чувашской Республики» муниципальной  программы Ядринского района Чувашской Республики «Развитие образования»</t>
  </si>
  <si>
    <t>за счет всех источников финансирования</t>
  </si>
  <si>
    <t>Наименование мероприятие</t>
  </si>
  <si>
    <t>Задача подпрограммы государственной программы Чувашской Республики</t>
  </si>
  <si>
    <t>Ответственный исполнитель, соисполнитель, участники</t>
  </si>
  <si>
    <t>2026–2030</t>
  </si>
  <si>
    <t>2031–2035</t>
  </si>
  <si>
    <t>«Патриотическое воспитание и допризывная подготовка молодежи Ядринского района Чувашской Республики»</t>
  </si>
  <si>
    <t>ответственный исполнитель – отдел образования Ядринской районной администрации Чувашской Республики</t>
  </si>
  <si>
    <t>внебюджетные источники</t>
  </si>
  <si>
    <t>Цель «Совершенствование и дальнейшее развитие целостной системы патриотического воспитания и допризывной подготовки молодежи Ядринского района»</t>
  </si>
  <si>
    <t>Основное мероприятие 1</t>
  </si>
  <si>
    <t>Организационно-методическое совершенствование системы патриотического воспитания и допризывной подготовки молодёжи</t>
  </si>
  <si>
    <t>повышение уровня профессионального образования специалистов по патриотическому воспитанию</t>
  </si>
  <si>
    <t>Основное мероприятие 2</t>
  </si>
  <si>
    <t>Развитие физической культуры и допризывной подготовки молодежи</t>
  </si>
  <si>
    <t>увеличение доли детей и молодежи, вовлеченных в военно-техни­ческие виды спорта, мероприятия по реализации Всероссийского физкультурно-спортивного комплекса «Готов к труду и обороне» (ГТО)</t>
  </si>
  <si>
    <t>республиканский бюджет  Чувашской Республики</t>
  </si>
  <si>
    <t>Основное мероприятие 3</t>
  </si>
  <si>
    <t>Развитие и поддержка кадетского  и юнармейского движения</t>
  </si>
  <si>
    <t>оказание информационно-методической и финансовой помощи ка­детскому и юнармейскому движению</t>
  </si>
  <si>
    <t>Основное мероприятие 4</t>
  </si>
  <si>
    <t>Развитие и поддержка поискового движения</t>
  </si>
  <si>
    <t>оказание информационно-методической и финансовой помощи поисковым отрядам и объединениям</t>
  </si>
  <si>
    <t>Приложение №3 к постановлению</t>
  </si>
  <si>
    <t xml:space="preserve">Ядринской районной администрации </t>
  </si>
  <si>
    <t>Приложение № 3 к подпрограмме</t>
  </si>
  <si>
    <t xml:space="preserve"> «Молодежь Ядринского района</t>
  </si>
  <si>
    <t>Чувашской Республики»</t>
  </si>
  <si>
    <t>Ядринского района</t>
  </si>
  <si>
    <t xml:space="preserve"> Чувашской Республики</t>
  </si>
  <si>
    <t>реализации подпрограммы «Молодёжь Ядринского района Чувашской Республики»</t>
  </si>
  <si>
    <t xml:space="preserve"> муниципальной  программы Ядринского района Чувашской Республики «Развитие образования»</t>
  </si>
  <si>
    <t>«Молодёжь Ядринского района Чувашской Республики»</t>
  </si>
  <si>
    <t>ответственный исполнитель – отдел социального развития, отдел образования Ядринской районной администрации Чувашской Республики</t>
  </si>
  <si>
    <t xml:space="preserve">республиканский бюджет </t>
  </si>
  <si>
    <t>местные бюджеты</t>
  </si>
  <si>
    <t>Цель «Создание условий для активного включения молодых граждан в процесс социально-экономического, общественно-политического и  культурного развития Ядринского района»</t>
  </si>
  <si>
    <t>Основное мероприя­тие 1</t>
  </si>
  <si>
    <t>Мероприятия по вовлечению молодёжи в социальную практику</t>
  </si>
  <si>
    <t>повышение эффективности организации работы с детьми  и молодёжью; совершенствование системы общественно-государственного партнёрства в сфере реализации  государственной молодёжной политики;  поддержка талантливой и одарённой молодёжи; информационное обеспечение государственной молодёжной политики</t>
  </si>
  <si>
    <t>Основное мероприя­тие 2</t>
  </si>
  <si>
    <t>Организация отдыха детей</t>
  </si>
  <si>
    <t>Повышение эффективности организации работы с детьми и молодёжью, государственная поддержка талантливой и одарённой молодёжи; поддержка молодых людей в трудной жизненной ситуации</t>
  </si>
  <si>
    <r>
      <t xml:space="preserve">ответственный исполнитель – отдел образования Ядринской районной администрации Чувашской Республики; </t>
    </r>
    <r>
      <rPr>
        <sz val="8"/>
        <rFont val="Times New Roman"/>
        <family val="1"/>
      </rPr>
      <t>БУ «Ядринский КЦ СОН» Минтруда Чувашии</t>
    </r>
  </si>
  <si>
    <t>Основное мероприятие 3</t>
  </si>
  <si>
    <t>Реализация мероприятий регионального проекта «Социальная активность»</t>
  </si>
  <si>
    <t>Создание условий для поддержки добровольчества (волонтёрства) в молодёжной среде; поддержка общественных инициатив и проектов в молодёжной среде</t>
  </si>
  <si>
    <t>ответственный исполнитель – отдел социального развития; отдел образования Ядринской районной администрации</t>
  </si>
  <si>
    <t>Основное мероприя­тие 4</t>
  </si>
  <si>
    <t>Поддержка молодёжного предпринимательства</t>
  </si>
  <si>
    <t>государственная поддержка молодёжного предпринимательства; поддержка талантливой и одарённой молодёжи</t>
  </si>
  <si>
    <t>ответственный исполнитель – отдел социального развития; отдел образования Ядринской районной администрации Чувашской Республики; КУ ЦЗН Ядринского района Минтруда ЧР</t>
  </si>
  <si>
    <t>1.1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</si>
  <si>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4. Дополнительное финансовое обеспечение мероприятий по организации бесплатного горячего питания детей из многодетных малоимущих семей, обучающихся по образовательным программам основного общего и среднего общего образования в муниципальных образовательных организациях</t>
  </si>
  <si>
    <t>Расходы по годам, тыс. рублей</t>
  </si>
  <si>
    <t>1.2 Создание новых мест в образовательных организациях различныях типов для реализации дополнительных общеразвивающих программ всех направленностей</t>
  </si>
  <si>
    <t>2.Укрепление материально-технической базы муниципальных образовательных организаций (в части модернизации инфраструктуры)</t>
  </si>
  <si>
    <t>от  01.02. 2022 г.   № 51</t>
  </si>
  <si>
    <t>от 01.02.2022 г. № 51</t>
  </si>
  <si>
    <t>от 01.02. 2022 г.   № 51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</si>
</sst>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</numFmts>
  <fonts count="50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Arial"/>
      <family val="2"/>
    </font>
    <font>
      <sz val="10"/>
      <color indexed="10"/>
      <name val="Times New Roman"/>
      <family val="1"/>
    </font>
    <font>
      <sz val="10"/>
      <name val="Symbol"/>
      <family val="1"/>
    </font>
    <font>
      <b/>
      <sz val="9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6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193" fontId="6" fillId="0" borderId="1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justify"/>
    </xf>
    <xf numFmtId="16" fontId="1" fillId="0" borderId="10" xfId="0" applyNumberFormat="1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justify"/>
    </xf>
    <xf numFmtId="193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justify" vertical="top"/>
    </xf>
    <xf numFmtId="0" fontId="1" fillId="0" borderId="10" xfId="0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justify" vertical="top"/>
    </xf>
    <xf numFmtId="0" fontId="1" fillId="0" borderId="10" xfId="0" applyFont="1" applyFill="1" applyBorder="1" applyAlignment="1">
      <alignment vertical="top" wrapText="1"/>
    </xf>
    <xf numFmtId="49" fontId="1" fillId="0" borderId="13" xfId="0" applyNumberFormat="1" applyFont="1" applyFill="1" applyBorder="1" applyAlignment="1">
      <alignment horizontal="justify"/>
    </xf>
    <xf numFmtId="0" fontId="0" fillId="0" borderId="0" xfId="0" applyFill="1" applyAlignment="1">
      <alignment/>
    </xf>
    <xf numFmtId="193" fontId="1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193" fontId="1" fillId="0" borderId="14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justify" vertical="top"/>
    </xf>
    <xf numFmtId="193" fontId="6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193" fontId="1" fillId="0" borderId="13" xfId="0" applyNumberFormat="1" applyFont="1" applyFill="1" applyBorder="1" applyAlignment="1">
      <alignment horizontal="center" vertical="center"/>
    </xf>
    <xf numFmtId="193" fontId="1" fillId="0" borderId="0" xfId="0" applyNumberFormat="1" applyFont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indent="15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justify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192" fontId="5" fillId="0" borderId="10" xfId="0" applyNumberFormat="1" applyFont="1" applyBorder="1" applyAlignment="1">
      <alignment horizontal="center" vertical="top" wrapText="1"/>
    </xf>
    <xf numFmtId="192" fontId="4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92" fontId="4" fillId="0" borderId="0" xfId="0" applyNumberFormat="1" applyFont="1" applyFill="1" applyBorder="1" applyAlignment="1">
      <alignment horizontal="center" vertical="top" wrapText="1"/>
    </xf>
    <xf numFmtId="192" fontId="49" fillId="0" borderId="10" xfId="0" applyNumberFormat="1" applyFont="1" applyBorder="1" applyAlignment="1">
      <alignment horizontal="center" vertical="top" wrapText="1"/>
    </xf>
    <xf numFmtId="193" fontId="1" fillId="0" borderId="10" xfId="0" applyNumberFormat="1" applyFont="1" applyBorder="1" applyAlignment="1">
      <alignment horizontal="center" vertical="center"/>
    </xf>
    <xf numFmtId="193" fontId="1" fillId="33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justify" vertical="top"/>
    </xf>
    <xf numFmtId="0" fontId="1" fillId="0" borderId="15" xfId="0" applyFont="1" applyFill="1" applyBorder="1" applyAlignment="1">
      <alignment horizontal="justify" vertical="top"/>
    </xf>
    <xf numFmtId="0" fontId="1" fillId="0" borderId="12" xfId="0" applyFont="1" applyFill="1" applyBorder="1" applyAlignment="1">
      <alignment horizontal="justify" vertical="top"/>
    </xf>
    <xf numFmtId="0" fontId="1" fillId="0" borderId="13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vertical="top" wrapText="1"/>
    </xf>
    <xf numFmtId="0" fontId="1" fillId="33" borderId="12" xfId="0" applyFont="1" applyFill="1" applyBorder="1" applyAlignment="1">
      <alignment vertical="top" wrapText="1"/>
    </xf>
    <xf numFmtId="193" fontId="6" fillId="0" borderId="10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7" xfId="0" applyFont="1" applyFill="1" applyBorder="1" applyAlignment="1">
      <alignment horizontal="justify" vertical="top"/>
    </xf>
    <xf numFmtId="0" fontId="1" fillId="0" borderId="19" xfId="0" applyFont="1" applyFill="1" applyBorder="1" applyAlignment="1">
      <alignment horizontal="justify" vertical="top"/>
    </xf>
    <xf numFmtId="0" fontId="1" fillId="0" borderId="15" xfId="0" applyFont="1" applyBorder="1" applyAlignment="1">
      <alignment horizontal="left"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193" fontId="6" fillId="0" borderId="0" xfId="0" applyNumberFormat="1" applyFont="1" applyFill="1" applyBorder="1" applyAlignment="1">
      <alignment horizontal="center" vertical="center"/>
    </xf>
    <xf numFmtId="16" fontId="1" fillId="0" borderId="13" xfId="0" applyNumberFormat="1" applyFont="1" applyFill="1" applyBorder="1" applyAlignment="1">
      <alignment horizontal="left" vertical="top" wrapText="1"/>
    </xf>
    <xf numFmtId="16" fontId="1" fillId="0" borderId="12" xfId="0" applyNumberFormat="1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16" fontId="1" fillId="0" borderId="15" xfId="0" applyNumberFormat="1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192" fontId="5" fillId="0" borderId="13" xfId="0" applyNumberFormat="1" applyFont="1" applyBorder="1" applyAlignment="1">
      <alignment horizontal="center" vertical="top" wrapText="1"/>
    </xf>
    <xf numFmtId="192" fontId="5" fillId="0" borderId="12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vertical="top" wrapText="1"/>
    </xf>
    <xf numFmtId="0" fontId="13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192" fontId="4" fillId="0" borderId="10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7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20.140625" style="0" customWidth="1"/>
    <col min="2" max="2" width="32.57421875" style="0" customWidth="1"/>
    <col min="3" max="3" width="20.28125" style="0" customWidth="1"/>
    <col min="4" max="4" width="15.28125" style="0" customWidth="1"/>
    <col min="5" max="12" width="11.7109375" style="0" customWidth="1"/>
    <col min="13" max="13" width="7.57421875" style="0" customWidth="1"/>
  </cols>
  <sheetData>
    <row r="2" ht="16.5">
      <c r="J2" s="4" t="s">
        <v>56</v>
      </c>
    </row>
    <row r="3" ht="16.5">
      <c r="J3" s="4" t="s">
        <v>9</v>
      </c>
    </row>
    <row r="4" ht="16.5">
      <c r="J4" s="4" t="s">
        <v>10</v>
      </c>
    </row>
    <row r="5" ht="16.5">
      <c r="J5" s="3" t="s">
        <v>125</v>
      </c>
    </row>
    <row r="6" spans="1:12" ht="71.25" customHeight="1">
      <c r="A6" s="5"/>
      <c r="B6" s="2"/>
      <c r="C6" s="2"/>
      <c r="D6" s="6"/>
      <c r="E6" s="6"/>
      <c r="F6" s="56"/>
      <c r="G6" s="56"/>
      <c r="H6" s="56"/>
      <c r="I6" s="56"/>
      <c r="J6" s="56" t="s">
        <v>11</v>
      </c>
      <c r="K6" s="56"/>
      <c r="L6" s="56"/>
    </row>
    <row r="7" spans="1:9" ht="25.5" customHeight="1">
      <c r="A7" s="57" t="s">
        <v>1</v>
      </c>
      <c r="B7" s="57"/>
      <c r="C7" s="57"/>
      <c r="D7" s="57"/>
      <c r="E7" s="57"/>
      <c r="F7" s="57"/>
      <c r="G7" s="57"/>
      <c r="H7" s="57"/>
      <c r="I7" s="57"/>
    </row>
    <row r="8" spans="1:9" ht="35.25" customHeight="1">
      <c r="A8" s="57" t="s">
        <v>12</v>
      </c>
      <c r="B8" s="57"/>
      <c r="C8" s="57"/>
      <c r="D8" s="57"/>
      <c r="E8" s="57"/>
      <c r="F8" s="57"/>
      <c r="G8" s="57"/>
      <c r="H8" s="57"/>
      <c r="I8" s="7"/>
    </row>
    <row r="9" spans="1:8" ht="10.5" customHeight="1">
      <c r="A9" s="57"/>
      <c r="B9" s="57"/>
      <c r="C9" s="57"/>
      <c r="D9" s="57"/>
      <c r="E9" s="57"/>
      <c r="F9" s="57"/>
      <c r="G9" s="8"/>
      <c r="H9" s="1"/>
    </row>
    <row r="10" spans="1:7" ht="7.5" customHeight="1" thickBot="1">
      <c r="A10" s="5"/>
      <c r="B10" s="2"/>
      <c r="C10" s="2"/>
      <c r="D10" s="2"/>
      <c r="E10" s="2"/>
      <c r="F10" s="9"/>
      <c r="G10" s="8"/>
    </row>
    <row r="11" spans="1:12" s="10" customFormat="1" ht="26.25" customHeight="1">
      <c r="A11" s="88" t="s">
        <v>2</v>
      </c>
      <c r="B11" s="58" t="s">
        <v>13</v>
      </c>
      <c r="C11" s="58" t="s">
        <v>14</v>
      </c>
      <c r="D11" s="58" t="s">
        <v>15</v>
      </c>
      <c r="E11" s="72" t="s">
        <v>122</v>
      </c>
      <c r="F11" s="72"/>
      <c r="G11" s="72"/>
      <c r="H11" s="72"/>
      <c r="I11" s="72"/>
      <c r="J11" s="72"/>
      <c r="K11" s="72"/>
      <c r="L11" s="72"/>
    </row>
    <row r="12" spans="1:12" s="10" customFormat="1" ht="37.5" customHeight="1">
      <c r="A12" s="89"/>
      <c r="B12" s="59"/>
      <c r="C12" s="59"/>
      <c r="D12" s="59"/>
      <c r="E12" s="11">
        <v>2020</v>
      </c>
      <c r="F12" s="11">
        <v>2021</v>
      </c>
      <c r="G12" s="11">
        <v>2022</v>
      </c>
      <c r="H12" s="11">
        <v>2023</v>
      </c>
      <c r="I12" s="11">
        <v>2024</v>
      </c>
      <c r="J12" s="12">
        <v>2025</v>
      </c>
      <c r="K12" s="12" t="s">
        <v>16</v>
      </c>
      <c r="L12" s="12" t="s">
        <v>17</v>
      </c>
    </row>
    <row r="13" spans="1:12" ht="12.75">
      <c r="A13" s="13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4">
        <v>7</v>
      </c>
      <c r="H13" s="14">
        <v>8</v>
      </c>
      <c r="I13" s="14">
        <v>9</v>
      </c>
      <c r="J13" s="15">
        <v>10</v>
      </c>
      <c r="K13" s="15">
        <v>11</v>
      </c>
      <c r="L13" s="15">
        <v>12</v>
      </c>
    </row>
    <row r="14" spans="1:13" ht="18.75" customHeight="1">
      <c r="A14" s="60" t="s">
        <v>18</v>
      </c>
      <c r="B14" s="76" t="s">
        <v>19</v>
      </c>
      <c r="C14" s="76" t="s">
        <v>20</v>
      </c>
      <c r="D14" s="79" t="s">
        <v>4</v>
      </c>
      <c r="E14" s="75">
        <f>SUM(E16:E18)</f>
        <v>415751.877</v>
      </c>
      <c r="F14" s="75">
        <f>SUM(F16:F18)</f>
        <v>357252.19999999995</v>
      </c>
      <c r="G14" s="75">
        <f aca="true" t="shared" si="0" ref="G14:L14">SUM(G16:G18)</f>
        <v>333079.69999999995</v>
      </c>
      <c r="H14" s="75">
        <f t="shared" si="0"/>
        <v>310890.10000000003</v>
      </c>
      <c r="I14" s="75">
        <f t="shared" si="0"/>
        <v>304164.30000000005</v>
      </c>
      <c r="J14" s="75">
        <f t="shared" si="0"/>
        <v>218425.781</v>
      </c>
      <c r="K14" s="75">
        <f t="shared" si="0"/>
        <v>1092129.095</v>
      </c>
      <c r="L14" s="75">
        <f t="shared" si="0"/>
        <v>1092129.095</v>
      </c>
      <c r="M14" s="90"/>
    </row>
    <row r="15" spans="1:13" ht="17.25" customHeight="1">
      <c r="A15" s="61"/>
      <c r="B15" s="77"/>
      <c r="C15" s="77"/>
      <c r="D15" s="80"/>
      <c r="E15" s="75"/>
      <c r="F15" s="75"/>
      <c r="G15" s="75"/>
      <c r="H15" s="75"/>
      <c r="I15" s="75"/>
      <c r="J15" s="75"/>
      <c r="K15" s="75"/>
      <c r="L15" s="75"/>
      <c r="M15" s="90"/>
    </row>
    <row r="16" spans="1:13" ht="24" customHeight="1">
      <c r="A16" s="61"/>
      <c r="B16" s="77"/>
      <c r="C16" s="77"/>
      <c r="D16" s="17" t="s">
        <v>21</v>
      </c>
      <c r="E16" s="16">
        <f aca="true" t="shared" si="1" ref="E16:L16">E39+E47+E35+E40+E22</f>
        <v>9048.096</v>
      </c>
      <c r="F16" s="16">
        <f t="shared" si="1"/>
        <v>58983.8</v>
      </c>
      <c r="G16" s="16">
        <f t="shared" si="1"/>
        <v>26034.699999999997</v>
      </c>
      <c r="H16" s="16">
        <f t="shared" si="1"/>
        <v>27517.3</v>
      </c>
      <c r="I16" s="16">
        <f t="shared" si="1"/>
        <v>25563</v>
      </c>
      <c r="J16" s="16">
        <f t="shared" si="1"/>
        <v>14227.150000000001</v>
      </c>
      <c r="K16" s="16">
        <f t="shared" si="1"/>
        <v>71135.75</v>
      </c>
      <c r="L16" s="16">
        <f t="shared" si="1"/>
        <v>71135.75</v>
      </c>
      <c r="M16" s="33"/>
    </row>
    <row r="17" spans="1:13" ht="51" customHeight="1">
      <c r="A17" s="61"/>
      <c r="B17" s="77"/>
      <c r="C17" s="77"/>
      <c r="D17" s="17" t="s">
        <v>22</v>
      </c>
      <c r="E17" s="16">
        <f>E26+E30+E31+E34+E36+E37+E38+E45+E48+E52+E54+E28+E50+E56+E41+E21</f>
        <v>355970.64699999994</v>
      </c>
      <c r="F17" s="16">
        <f>F26+F30+F31+F34+F36+F37+F38+F45+F48+F52+F54+F28+F50+F56+F41+F21+F43</f>
        <v>263663.6</v>
      </c>
      <c r="G17" s="16">
        <f aca="true" t="shared" si="2" ref="G17:L17">G26+G30+G31+G34+G36+G37+G38+G45+G48+G52+G54+G28+G50+G56+G41+G21+G43+G24</f>
        <v>252736.4</v>
      </c>
      <c r="H17" s="16">
        <f t="shared" si="2"/>
        <v>230636.20000000004</v>
      </c>
      <c r="I17" s="16">
        <f t="shared" si="2"/>
        <v>225950.10000000003</v>
      </c>
      <c r="J17" s="16">
        <f t="shared" si="2"/>
        <v>157505.52</v>
      </c>
      <c r="K17" s="16">
        <f t="shared" si="2"/>
        <v>787527.8300000001</v>
      </c>
      <c r="L17" s="16">
        <f t="shared" si="2"/>
        <v>787527.8300000001</v>
      </c>
      <c r="M17" s="33"/>
    </row>
    <row r="18" spans="1:13" ht="65.25" customHeight="1">
      <c r="A18" s="62"/>
      <c r="B18" s="78"/>
      <c r="C18" s="78"/>
      <c r="D18" s="17" t="s">
        <v>7</v>
      </c>
      <c r="E18" s="16">
        <f>E19+E25+E29+E32+E33+E46+E49+E53+E55+E27+E57+E42+E20+E44+E51</f>
        <v>50733.134000000005</v>
      </c>
      <c r="F18" s="16">
        <f>F19+F25+F29+F32+F33+F46+F49+F53+F55+F27+F57+F42+F20+F44+F51</f>
        <v>34604.8</v>
      </c>
      <c r="G18" s="16">
        <f aca="true" t="shared" si="3" ref="G18:L18">G19+G25+G29+G32+G33+G46+G49+G53+G55+G27+G57+G42+G20+G44+G51+G23</f>
        <v>54308.600000000006</v>
      </c>
      <c r="H18" s="16">
        <f t="shared" si="3"/>
        <v>52736.600000000006</v>
      </c>
      <c r="I18" s="16">
        <f t="shared" si="3"/>
        <v>52651.2</v>
      </c>
      <c r="J18" s="16">
        <f t="shared" si="3"/>
        <v>46693.111000000004</v>
      </c>
      <c r="K18" s="16">
        <f t="shared" si="3"/>
        <v>233465.51499999998</v>
      </c>
      <c r="L18" s="16">
        <f t="shared" si="3"/>
        <v>233465.51499999998</v>
      </c>
      <c r="M18" s="33"/>
    </row>
    <row r="19" spans="1:13" ht="65.25" customHeight="1">
      <c r="A19" s="93" t="s">
        <v>23</v>
      </c>
      <c r="B19" s="18" t="s">
        <v>24</v>
      </c>
      <c r="C19" s="66" t="s">
        <v>20</v>
      </c>
      <c r="D19" s="20" t="s">
        <v>7</v>
      </c>
      <c r="E19" s="21">
        <v>26073.5</v>
      </c>
      <c r="F19" s="21">
        <v>16406.8</v>
      </c>
      <c r="G19" s="21">
        <v>24984.6</v>
      </c>
      <c r="H19" s="21">
        <v>24914.6</v>
      </c>
      <c r="I19" s="21">
        <v>24914.6</v>
      </c>
      <c r="J19" s="21">
        <v>21341.775</v>
      </c>
      <c r="K19" s="21">
        <v>106708.835</v>
      </c>
      <c r="L19" s="21">
        <f>K19</f>
        <v>106708.835</v>
      </c>
      <c r="M19" s="30"/>
    </row>
    <row r="20" spans="1:13" ht="65.25" customHeight="1">
      <c r="A20" s="94"/>
      <c r="B20" s="91" t="s">
        <v>120</v>
      </c>
      <c r="C20" s="67"/>
      <c r="D20" s="20" t="s">
        <v>7</v>
      </c>
      <c r="E20" s="21">
        <v>0</v>
      </c>
      <c r="F20" s="21">
        <v>0</v>
      </c>
      <c r="G20" s="21">
        <v>329.4</v>
      </c>
      <c r="H20" s="21">
        <v>329.4</v>
      </c>
      <c r="I20" s="21">
        <v>0</v>
      </c>
      <c r="J20" s="21">
        <v>0</v>
      </c>
      <c r="K20" s="21">
        <v>0</v>
      </c>
      <c r="L20" s="21">
        <v>0</v>
      </c>
      <c r="M20" s="28"/>
    </row>
    <row r="21" spans="1:13" ht="54.75" customHeight="1">
      <c r="A21" s="94"/>
      <c r="B21" s="92"/>
      <c r="C21" s="67"/>
      <c r="D21" s="20" t="s">
        <v>22</v>
      </c>
      <c r="E21" s="21">
        <v>0</v>
      </c>
      <c r="F21" s="21">
        <v>0</v>
      </c>
      <c r="G21" s="21">
        <v>4376.8</v>
      </c>
      <c r="H21" s="21">
        <v>4376.1</v>
      </c>
      <c r="I21" s="21">
        <v>0</v>
      </c>
      <c r="J21" s="21">
        <v>0</v>
      </c>
      <c r="K21" s="21">
        <v>0</v>
      </c>
      <c r="L21" s="21">
        <v>0</v>
      </c>
      <c r="M21" s="28"/>
    </row>
    <row r="22" spans="1:13" ht="27.75" customHeight="1">
      <c r="A22" s="94"/>
      <c r="B22" s="91" t="s">
        <v>123</v>
      </c>
      <c r="C22" s="67"/>
      <c r="D22" s="24" t="s">
        <v>21</v>
      </c>
      <c r="E22" s="21">
        <v>0</v>
      </c>
      <c r="F22" s="21">
        <v>0</v>
      </c>
      <c r="G22" s="21">
        <v>548.5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8"/>
    </row>
    <row r="23" spans="1:13" ht="66.75" customHeight="1">
      <c r="A23" s="94"/>
      <c r="B23" s="95"/>
      <c r="C23" s="67"/>
      <c r="D23" s="20" t="s">
        <v>7</v>
      </c>
      <c r="E23" s="21">
        <v>0</v>
      </c>
      <c r="F23" s="21">
        <v>0</v>
      </c>
      <c r="G23" s="21">
        <v>2.8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8"/>
    </row>
    <row r="24" spans="1:13" ht="51.75" customHeight="1">
      <c r="A24" s="94"/>
      <c r="B24" s="92"/>
      <c r="C24" s="67"/>
      <c r="D24" s="20" t="s">
        <v>22</v>
      </c>
      <c r="E24" s="21">
        <v>0</v>
      </c>
      <c r="F24" s="21">
        <v>0</v>
      </c>
      <c r="G24" s="21">
        <v>2.8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8"/>
    </row>
    <row r="25" spans="1:12" ht="66" customHeight="1">
      <c r="A25" s="94"/>
      <c r="B25" s="63" t="s">
        <v>50</v>
      </c>
      <c r="C25" s="67"/>
      <c r="D25" s="20" t="s">
        <v>7</v>
      </c>
      <c r="E25" s="21">
        <v>7984.418</v>
      </c>
      <c r="F25" s="21">
        <v>3778.8</v>
      </c>
      <c r="G25" s="21">
        <v>10588.7</v>
      </c>
      <c r="H25" s="21">
        <v>10353.7</v>
      </c>
      <c r="I25" s="21">
        <v>10006.3</v>
      </c>
      <c r="J25" s="21">
        <v>8731.145</v>
      </c>
      <c r="K25" s="21">
        <f>J25*5</f>
        <v>43655.725000000006</v>
      </c>
      <c r="L25" s="21">
        <f>K25</f>
        <v>43655.725000000006</v>
      </c>
    </row>
    <row r="26" spans="1:12" ht="51" customHeight="1">
      <c r="A26" s="94"/>
      <c r="B26" s="65"/>
      <c r="C26" s="67"/>
      <c r="D26" s="20" t="s">
        <v>22</v>
      </c>
      <c r="E26" s="21">
        <v>1551.1</v>
      </c>
      <c r="F26" s="21">
        <v>1884.5</v>
      </c>
      <c r="G26" s="21">
        <v>0</v>
      </c>
      <c r="H26" s="21">
        <v>0</v>
      </c>
      <c r="I26" s="21">
        <v>0</v>
      </c>
      <c r="J26" s="21">
        <v>0</v>
      </c>
      <c r="K26" s="21">
        <f aca="true" t="shared" si="4" ref="K26:K39">J26*5</f>
        <v>0</v>
      </c>
      <c r="L26" s="21">
        <f aca="true" t="shared" si="5" ref="L26:L48">K26</f>
        <v>0</v>
      </c>
    </row>
    <row r="27" spans="1:13" ht="51" customHeight="1">
      <c r="A27" s="94"/>
      <c r="B27" s="73" t="s">
        <v>51</v>
      </c>
      <c r="C27" s="67"/>
      <c r="D27" s="20" t="s">
        <v>7</v>
      </c>
      <c r="E27" s="55">
        <v>5420.749</v>
      </c>
      <c r="F27" s="55">
        <v>8071.8</v>
      </c>
      <c r="G27" s="55">
        <v>6983.7</v>
      </c>
      <c r="H27" s="55">
        <v>7387.4</v>
      </c>
      <c r="I27" s="55">
        <v>7988.7</v>
      </c>
      <c r="J27" s="55">
        <v>10428</v>
      </c>
      <c r="K27" s="55">
        <f t="shared" si="4"/>
        <v>52140</v>
      </c>
      <c r="L27" s="55">
        <f t="shared" si="5"/>
        <v>52140</v>
      </c>
      <c r="M27" s="31"/>
    </row>
    <row r="28" spans="1:12" ht="51" customHeight="1">
      <c r="A28" s="94"/>
      <c r="B28" s="74"/>
      <c r="C28" s="67"/>
      <c r="D28" s="20" t="s">
        <v>22</v>
      </c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f t="shared" si="5"/>
        <v>0</v>
      </c>
    </row>
    <row r="29" spans="1:13" ht="66" customHeight="1">
      <c r="A29" s="94"/>
      <c r="B29" s="22" t="s">
        <v>25</v>
      </c>
      <c r="C29" s="67"/>
      <c r="D29" s="20" t="s">
        <v>7</v>
      </c>
      <c r="E29" s="21">
        <v>7940.515</v>
      </c>
      <c r="F29" s="21">
        <v>5106</v>
      </c>
      <c r="G29" s="21">
        <v>8510.3</v>
      </c>
      <c r="H29" s="21">
        <v>8510.3</v>
      </c>
      <c r="I29" s="21">
        <v>8510.3</v>
      </c>
      <c r="J29" s="21">
        <v>5958.506</v>
      </c>
      <c r="K29" s="21">
        <f t="shared" si="4"/>
        <v>29792.530000000002</v>
      </c>
      <c r="L29" s="21">
        <f t="shared" si="5"/>
        <v>29792.530000000002</v>
      </c>
      <c r="M29" s="30"/>
    </row>
    <row r="30" spans="1:12" ht="81.75" customHeight="1">
      <c r="A30" s="93" t="s">
        <v>26</v>
      </c>
      <c r="B30" s="23" t="s">
        <v>27</v>
      </c>
      <c r="C30" s="66" t="s">
        <v>28</v>
      </c>
      <c r="D30" s="24" t="s">
        <v>22</v>
      </c>
      <c r="E30" s="21">
        <v>56792.7</v>
      </c>
      <c r="F30" s="21">
        <v>64965.5</v>
      </c>
      <c r="G30" s="21">
        <v>50506.2</v>
      </c>
      <c r="H30" s="21">
        <v>50529.7</v>
      </c>
      <c r="I30" s="21">
        <v>50529.7</v>
      </c>
      <c r="J30" s="21">
        <v>42057.812</v>
      </c>
      <c r="K30" s="21">
        <f t="shared" si="4"/>
        <v>210289.06</v>
      </c>
      <c r="L30" s="21">
        <f t="shared" si="5"/>
        <v>210289.06</v>
      </c>
    </row>
    <row r="31" spans="1:12" ht="93.75" customHeight="1">
      <c r="A31" s="96"/>
      <c r="B31" s="23" t="s">
        <v>29</v>
      </c>
      <c r="C31" s="68"/>
      <c r="D31" s="24" t="s">
        <v>22</v>
      </c>
      <c r="E31" s="21">
        <v>172010.4</v>
      </c>
      <c r="F31" s="21">
        <v>183214.9</v>
      </c>
      <c r="G31" s="21">
        <v>172382.2</v>
      </c>
      <c r="H31" s="21">
        <v>172382.2</v>
      </c>
      <c r="I31" s="21">
        <v>172382.2</v>
      </c>
      <c r="J31" s="21">
        <v>115172.21</v>
      </c>
      <c r="K31" s="21">
        <v>575861.28</v>
      </c>
      <c r="L31" s="21">
        <f t="shared" si="5"/>
        <v>575861.28</v>
      </c>
    </row>
    <row r="32" spans="1:12" ht="66" customHeight="1">
      <c r="A32" s="93" t="s">
        <v>30</v>
      </c>
      <c r="B32" s="25" t="s">
        <v>31</v>
      </c>
      <c r="C32" s="66" t="s">
        <v>28</v>
      </c>
      <c r="D32" s="20" t="s">
        <v>7</v>
      </c>
      <c r="E32" s="21">
        <v>240</v>
      </c>
      <c r="F32" s="21">
        <v>130</v>
      </c>
      <c r="G32" s="21">
        <v>240</v>
      </c>
      <c r="H32" s="21">
        <v>240</v>
      </c>
      <c r="I32" s="21">
        <v>240</v>
      </c>
      <c r="J32" s="21">
        <v>216.285</v>
      </c>
      <c r="K32" s="21">
        <f t="shared" si="4"/>
        <v>1081.425</v>
      </c>
      <c r="L32" s="21">
        <f t="shared" si="5"/>
        <v>1081.425</v>
      </c>
    </row>
    <row r="33" spans="1:12" ht="66.75" customHeight="1">
      <c r="A33" s="94"/>
      <c r="B33" s="25" t="s">
        <v>32</v>
      </c>
      <c r="C33" s="67"/>
      <c r="D33" s="20" t="s">
        <v>7</v>
      </c>
      <c r="E33" s="21">
        <v>22.5</v>
      </c>
      <c r="F33" s="21">
        <v>22.5</v>
      </c>
      <c r="G33" s="21">
        <v>22.5</v>
      </c>
      <c r="H33" s="21">
        <v>22.5</v>
      </c>
      <c r="I33" s="21">
        <v>22.5</v>
      </c>
      <c r="J33" s="21">
        <v>17.4</v>
      </c>
      <c r="K33" s="21">
        <f t="shared" si="4"/>
        <v>87</v>
      </c>
      <c r="L33" s="21">
        <f t="shared" si="5"/>
        <v>87</v>
      </c>
    </row>
    <row r="34" spans="1:13" ht="54" customHeight="1">
      <c r="A34" s="94"/>
      <c r="B34" s="19" t="s">
        <v>33</v>
      </c>
      <c r="C34" s="68"/>
      <c r="D34" s="20" t="s">
        <v>22</v>
      </c>
      <c r="E34" s="21">
        <v>0</v>
      </c>
      <c r="F34" s="21">
        <v>200</v>
      </c>
      <c r="G34" s="21">
        <v>0</v>
      </c>
      <c r="H34" s="21">
        <v>0</v>
      </c>
      <c r="I34" s="21">
        <v>0</v>
      </c>
      <c r="J34" s="21">
        <v>0</v>
      </c>
      <c r="K34" s="21">
        <f t="shared" si="4"/>
        <v>0</v>
      </c>
      <c r="L34" s="21">
        <f t="shared" si="5"/>
        <v>0</v>
      </c>
      <c r="M34" s="30"/>
    </row>
    <row r="35" spans="1:13" ht="183" customHeight="1">
      <c r="A35" s="23" t="s">
        <v>54</v>
      </c>
      <c r="B35" s="23" t="s">
        <v>55</v>
      </c>
      <c r="C35" s="37" t="s">
        <v>28</v>
      </c>
      <c r="D35" s="24" t="s">
        <v>21</v>
      </c>
      <c r="E35" s="21">
        <v>4635.12</v>
      </c>
      <c r="F35" s="21">
        <v>13905.4</v>
      </c>
      <c r="G35" s="21">
        <v>13905.4</v>
      </c>
      <c r="H35" s="21">
        <v>13905.4</v>
      </c>
      <c r="I35" s="21">
        <v>13905.4</v>
      </c>
      <c r="J35" s="21">
        <v>14139.7</v>
      </c>
      <c r="K35" s="21">
        <f>J35*5</f>
        <v>70698.5</v>
      </c>
      <c r="L35" s="21">
        <f>K35</f>
        <v>70698.5</v>
      </c>
      <c r="M35" s="28"/>
    </row>
    <row r="36" spans="1:12" ht="107.25" customHeight="1">
      <c r="A36" s="93" t="s">
        <v>34</v>
      </c>
      <c r="B36" s="25" t="s">
        <v>35</v>
      </c>
      <c r="C36" s="66" t="s">
        <v>28</v>
      </c>
      <c r="D36" s="24" t="s">
        <v>22</v>
      </c>
      <c r="E36" s="21">
        <v>7.4</v>
      </c>
      <c r="F36" s="21">
        <v>0</v>
      </c>
      <c r="G36" s="21">
        <v>12.6</v>
      </c>
      <c r="H36" s="21">
        <v>12.6</v>
      </c>
      <c r="I36" s="21">
        <v>12.6</v>
      </c>
      <c r="J36" s="21">
        <v>28.74</v>
      </c>
      <c r="K36" s="21">
        <f t="shared" si="4"/>
        <v>143.7</v>
      </c>
      <c r="L36" s="21">
        <f t="shared" si="5"/>
        <v>143.7</v>
      </c>
    </row>
    <row r="37" spans="1:12" ht="107.25" customHeight="1">
      <c r="A37" s="94"/>
      <c r="B37" s="25" t="s">
        <v>36</v>
      </c>
      <c r="C37" s="68"/>
      <c r="D37" s="24" t="s">
        <v>22</v>
      </c>
      <c r="E37" s="21">
        <v>355.7</v>
      </c>
      <c r="F37" s="21">
        <v>371.9</v>
      </c>
      <c r="G37" s="21">
        <v>235.8</v>
      </c>
      <c r="H37" s="21">
        <v>235.8</v>
      </c>
      <c r="I37" s="21">
        <v>235.8</v>
      </c>
      <c r="J37" s="21">
        <v>246.758</v>
      </c>
      <c r="K37" s="21">
        <f t="shared" si="4"/>
        <v>1233.79</v>
      </c>
      <c r="L37" s="21">
        <f t="shared" si="5"/>
        <v>1233.79</v>
      </c>
    </row>
    <row r="38" spans="1:12" ht="68.25" customHeight="1">
      <c r="A38" s="94" t="s">
        <v>37</v>
      </c>
      <c r="B38" s="25" t="s">
        <v>38</v>
      </c>
      <c r="C38" s="66" t="s">
        <v>39</v>
      </c>
      <c r="D38" s="24" t="s">
        <v>22</v>
      </c>
      <c r="E38" s="21">
        <v>0</v>
      </c>
      <c r="F38" s="21">
        <v>0</v>
      </c>
      <c r="G38" s="21">
        <v>300</v>
      </c>
      <c r="H38" s="21">
        <v>300</v>
      </c>
      <c r="I38" s="21">
        <v>0</v>
      </c>
      <c r="J38" s="21">
        <v>0</v>
      </c>
      <c r="K38" s="21">
        <f t="shared" si="4"/>
        <v>0</v>
      </c>
      <c r="L38" s="21">
        <f t="shared" si="5"/>
        <v>0</v>
      </c>
    </row>
    <row r="39" spans="1:12" ht="83.25" customHeight="1">
      <c r="A39" s="94"/>
      <c r="B39" s="25" t="s">
        <v>40</v>
      </c>
      <c r="C39" s="67"/>
      <c r="D39" s="24" t="s">
        <v>21</v>
      </c>
      <c r="E39" s="21">
        <v>106.976</v>
      </c>
      <c r="F39" s="21">
        <v>132.2</v>
      </c>
      <c r="G39" s="21">
        <v>117.9</v>
      </c>
      <c r="H39" s="21">
        <v>122.6</v>
      </c>
      <c r="I39" s="21">
        <v>127.5</v>
      </c>
      <c r="J39" s="21">
        <v>87.45</v>
      </c>
      <c r="K39" s="21">
        <f t="shared" si="4"/>
        <v>437.25</v>
      </c>
      <c r="L39" s="21">
        <f t="shared" si="5"/>
        <v>437.25</v>
      </c>
    </row>
    <row r="40" spans="1:12" ht="27" customHeight="1">
      <c r="A40" s="94"/>
      <c r="B40" s="66" t="s">
        <v>53</v>
      </c>
      <c r="C40" s="67"/>
      <c r="D40" s="24" t="s">
        <v>21</v>
      </c>
      <c r="E40" s="21">
        <v>4306</v>
      </c>
      <c r="F40" s="21">
        <v>10588.2</v>
      </c>
      <c r="G40" s="21">
        <v>11462.9</v>
      </c>
      <c r="H40" s="21">
        <v>10628.3</v>
      </c>
      <c r="I40" s="21">
        <v>11530.1</v>
      </c>
      <c r="J40" s="21">
        <v>0</v>
      </c>
      <c r="K40" s="21">
        <v>0</v>
      </c>
      <c r="L40" s="21">
        <v>0</v>
      </c>
    </row>
    <row r="41" spans="1:12" ht="53.25" customHeight="1">
      <c r="A41" s="94"/>
      <c r="B41" s="67"/>
      <c r="C41" s="67"/>
      <c r="D41" s="24" t="s">
        <v>22</v>
      </c>
      <c r="E41" s="21">
        <v>21.747</v>
      </c>
      <c r="F41" s="21">
        <v>53.5</v>
      </c>
      <c r="G41" s="21">
        <v>57.9</v>
      </c>
      <c r="H41" s="21">
        <v>53.7</v>
      </c>
      <c r="I41" s="21">
        <v>58.2</v>
      </c>
      <c r="J41" s="21">
        <v>0</v>
      </c>
      <c r="K41" s="21">
        <v>0</v>
      </c>
      <c r="L41" s="21">
        <v>0</v>
      </c>
    </row>
    <row r="42" spans="1:12" ht="63.75" customHeight="1">
      <c r="A42" s="94"/>
      <c r="B42" s="68"/>
      <c r="C42" s="68"/>
      <c r="D42" s="24" t="s">
        <v>7</v>
      </c>
      <c r="E42" s="21">
        <v>21.747</v>
      </c>
      <c r="F42" s="21">
        <v>53.5</v>
      </c>
      <c r="G42" s="21">
        <v>57.9</v>
      </c>
      <c r="H42" s="21">
        <v>53.7</v>
      </c>
      <c r="I42" s="21">
        <v>58.3</v>
      </c>
      <c r="J42" s="21">
        <v>0</v>
      </c>
      <c r="K42" s="21">
        <v>0</v>
      </c>
      <c r="L42" s="21">
        <v>0</v>
      </c>
    </row>
    <row r="43" spans="1:12" ht="56.25" customHeight="1">
      <c r="A43" s="94"/>
      <c r="B43" s="66" t="s">
        <v>121</v>
      </c>
      <c r="C43" s="37"/>
      <c r="D43" s="24" t="s">
        <v>22</v>
      </c>
      <c r="E43" s="21">
        <v>0</v>
      </c>
      <c r="F43" s="21">
        <v>1560.3</v>
      </c>
      <c r="G43" s="21">
        <v>2779.7</v>
      </c>
      <c r="H43" s="21">
        <v>2731.6</v>
      </c>
      <c r="I43" s="21">
        <v>2731.6</v>
      </c>
      <c r="J43" s="21">
        <v>0</v>
      </c>
      <c r="K43" s="21">
        <v>0</v>
      </c>
      <c r="L43" s="21">
        <v>0</v>
      </c>
    </row>
    <row r="44" spans="1:12" ht="67.5" customHeight="1">
      <c r="A44" s="96"/>
      <c r="B44" s="68"/>
      <c r="C44" s="37"/>
      <c r="D44" s="24" t="s">
        <v>7</v>
      </c>
      <c r="E44" s="21">
        <v>0</v>
      </c>
      <c r="F44" s="21">
        <v>15.8</v>
      </c>
      <c r="G44" s="21">
        <v>926.6</v>
      </c>
      <c r="H44" s="21">
        <v>910.5</v>
      </c>
      <c r="I44" s="21">
        <v>910.5</v>
      </c>
      <c r="J44" s="21">
        <v>0</v>
      </c>
      <c r="K44" s="21">
        <v>0</v>
      </c>
      <c r="L44" s="21">
        <v>0</v>
      </c>
    </row>
    <row r="45" spans="1:12" ht="53.25" customHeight="1">
      <c r="A45" s="85" t="s">
        <v>41</v>
      </c>
      <c r="B45" s="63" t="s">
        <v>42</v>
      </c>
      <c r="C45" s="66" t="s">
        <v>28</v>
      </c>
      <c r="D45" s="20" t="s">
        <v>22</v>
      </c>
      <c r="E45" s="21">
        <v>22209.8</v>
      </c>
      <c r="F45" s="21">
        <v>0</v>
      </c>
      <c r="G45" s="21">
        <v>22082.4</v>
      </c>
      <c r="H45" s="21">
        <v>0</v>
      </c>
      <c r="I45" s="21">
        <v>0</v>
      </c>
      <c r="J45" s="21">
        <v>0</v>
      </c>
      <c r="K45" s="21">
        <v>0</v>
      </c>
      <c r="L45" s="21">
        <f t="shared" si="5"/>
        <v>0</v>
      </c>
    </row>
    <row r="46" spans="1:13" ht="63.75" customHeight="1">
      <c r="A46" s="86"/>
      <c r="B46" s="65"/>
      <c r="C46" s="67"/>
      <c r="D46" s="20" t="s">
        <v>7</v>
      </c>
      <c r="E46" s="21">
        <v>1671.705</v>
      </c>
      <c r="F46" s="21">
        <v>0</v>
      </c>
      <c r="G46" s="21">
        <v>1662.1</v>
      </c>
      <c r="H46" s="21">
        <v>0</v>
      </c>
      <c r="I46" s="21">
        <v>0</v>
      </c>
      <c r="J46" s="21">
        <v>0</v>
      </c>
      <c r="K46" s="21">
        <v>0</v>
      </c>
      <c r="L46" s="21">
        <f t="shared" si="5"/>
        <v>0</v>
      </c>
      <c r="M46" s="30"/>
    </row>
    <row r="47" spans="1:12" ht="30" customHeight="1">
      <c r="A47" s="69" t="s">
        <v>43</v>
      </c>
      <c r="B47" s="63" t="s">
        <v>44</v>
      </c>
      <c r="C47" s="67"/>
      <c r="D47" s="20" t="s">
        <v>21</v>
      </c>
      <c r="E47" s="21">
        <v>0</v>
      </c>
      <c r="F47" s="21">
        <v>34358</v>
      </c>
      <c r="G47" s="21">
        <v>0</v>
      </c>
      <c r="H47" s="21">
        <v>2861</v>
      </c>
      <c r="I47" s="21">
        <v>0</v>
      </c>
      <c r="J47" s="21">
        <v>0</v>
      </c>
      <c r="K47" s="21">
        <v>0</v>
      </c>
      <c r="L47" s="21">
        <f t="shared" si="5"/>
        <v>0</v>
      </c>
    </row>
    <row r="48" spans="1:12" ht="54" customHeight="1">
      <c r="A48" s="70"/>
      <c r="B48" s="64"/>
      <c r="C48" s="67"/>
      <c r="D48" s="20" t="s">
        <v>22</v>
      </c>
      <c r="E48" s="21">
        <v>0</v>
      </c>
      <c r="F48" s="21">
        <v>173.5</v>
      </c>
      <c r="G48" s="21">
        <v>0</v>
      </c>
      <c r="H48" s="21">
        <v>14.5</v>
      </c>
      <c r="I48" s="21">
        <v>0</v>
      </c>
      <c r="J48" s="21">
        <v>0</v>
      </c>
      <c r="K48" s="21">
        <v>0</v>
      </c>
      <c r="L48" s="21">
        <f t="shared" si="5"/>
        <v>0</v>
      </c>
    </row>
    <row r="49" spans="1:12" ht="67.5" customHeight="1">
      <c r="A49" s="70"/>
      <c r="B49" s="65"/>
      <c r="C49" s="67"/>
      <c r="D49" s="26" t="s">
        <v>7</v>
      </c>
      <c r="E49" s="21">
        <v>0</v>
      </c>
      <c r="F49" s="21">
        <v>173.6</v>
      </c>
      <c r="G49" s="21">
        <v>0</v>
      </c>
      <c r="H49" s="21">
        <v>14.5</v>
      </c>
      <c r="I49" s="21">
        <v>0</v>
      </c>
      <c r="J49" s="21">
        <v>0</v>
      </c>
      <c r="K49" s="21">
        <v>0</v>
      </c>
      <c r="L49" s="21">
        <v>0</v>
      </c>
    </row>
    <row r="50" spans="1:12" ht="61.5" customHeight="1">
      <c r="A50" s="70"/>
      <c r="B50" s="32" t="s">
        <v>124</v>
      </c>
      <c r="C50" s="67"/>
      <c r="D50" s="24" t="s">
        <v>22</v>
      </c>
      <c r="E50" s="21">
        <v>90001.8</v>
      </c>
      <c r="F50" s="21">
        <v>11239.5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</row>
    <row r="51" spans="1:12" ht="65.25" customHeight="1">
      <c r="A51" s="71"/>
      <c r="B51" s="32"/>
      <c r="C51" s="68"/>
      <c r="D51" s="26" t="s">
        <v>7</v>
      </c>
      <c r="E51" s="21">
        <v>0</v>
      </c>
      <c r="F51" s="21">
        <v>846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</row>
    <row r="52" spans="1:13" ht="54.75" customHeight="1">
      <c r="A52" s="82" t="s">
        <v>45</v>
      </c>
      <c r="B52" s="82" t="s">
        <v>46</v>
      </c>
      <c r="C52" s="66" t="s">
        <v>28</v>
      </c>
      <c r="D52" s="24" t="s">
        <v>22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30"/>
    </row>
    <row r="53" spans="1:13" ht="64.5" customHeight="1">
      <c r="A53" s="87"/>
      <c r="B53" s="87"/>
      <c r="C53" s="67"/>
      <c r="D53" s="26" t="s">
        <v>7</v>
      </c>
      <c r="E53" s="35">
        <v>378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28"/>
    </row>
    <row r="54" spans="1:13" ht="56.25" customHeight="1">
      <c r="A54" s="84" t="s">
        <v>47</v>
      </c>
      <c r="B54" s="84" t="s">
        <v>48</v>
      </c>
      <c r="C54" s="81" t="s">
        <v>49</v>
      </c>
      <c r="D54" s="24" t="s">
        <v>22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8"/>
    </row>
    <row r="55" spans="1:14" ht="67.5" customHeight="1">
      <c r="A55" s="84"/>
      <c r="B55" s="84"/>
      <c r="C55" s="81"/>
      <c r="D55" s="20" t="s">
        <v>7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8"/>
      <c r="N55" s="27"/>
    </row>
    <row r="56" spans="1:13" s="34" customFormat="1" ht="54.75" customHeight="1">
      <c r="A56" s="84"/>
      <c r="B56" s="82" t="s">
        <v>52</v>
      </c>
      <c r="C56" s="81"/>
      <c r="D56" s="24" t="s">
        <v>22</v>
      </c>
      <c r="E56" s="54">
        <v>13020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36"/>
    </row>
    <row r="57" spans="1:13" s="34" customFormat="1" ht="63.75">
      <c r="A57" s="84"/>
      <c r="B57" s="83"/>
      <c r="C57" s="81"/>
      <c r="D57" s="20" t="s">
        <v>7</v>
      </c>
      <c r="E57" s="54">
        <v>980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38"/>
    </row>
  </sheetData>
  <sheetProtection/>
  <mergeCells count="51">
    <mergeCell ref="A19:A29"/>
    <mergeCell ref="A32:A34"/>
    <mergeCell ref="B22:B24"/>
    <mergeCell ref="A30:A31"/>
    <mergeCell ref="C30:C31"/>
    <mergeCell ref="A38:A44"/>
    <mergeCell ref="B43:B44"/>
    <mergeCell ref="M14:M15"/>
    <mergeCell ref="J14:J15"/>
    <mergeCell ref="K14:K15"/>
    <mergeCell ref="H14:H15"/>
    <mergeCell ref="B20:B21"/>
    <mergeCell ref="B40:B42"/>
    <mergeCell ref="C36:C37"/>
    <mergeCell ref="C54:C57"/>
    <mergeCell ref="B56:B57"/>
    <mergeCell ref="A54:A57"/>
    <mergeCell ref="B54:B55"/>
    <mergeCell ref="A45:A46"/>
    <mergeCell ref="B45:B46"/>
    <mergeCell ref="B52:B53"/>
    <mergeCell ref="C52:C53"/>
    <mergeCell ref="A52:A53"/>
    <mergeCell ref="I14:I15"/>
    <mergeCell ref="E14:E15"/>
    <mergeCell ref="L14:L15"/>
    <mergeCell ref="C14:C18"/>
    <mergeCell ref="D14:D15"/>
    <mergeCell ref="B14:B18"/>
    <mergeCell ref="G14:G15"/>
    <mergeCell ref="F14:F15"/>
    <mergeCell ref="A14:A18"/>
    <mergeCell ref="B47:B49"/>
    <mergeCell ref="C32:C34"/>
    <mergeCell ref="C38:C42"/>
    <mergeCell ref="A47:A51"/>
    <mergeCell ref="C45:C51"/>
    <mergeCell ref="B27:B28"/>
    <mergeCell ref="C19:C29"/>
    <mergeCell ref="B25:B26"/>
    <mergeCell ref="A36:A37"/>
    <mergeCell ref="F6:I6"/>
    <mergeCell ref="J6:L6"/>
    <mergeCell ref="A7:I7"/>
    <mergeCell ref="A8:H8"/>
    <mergeCell ref="A9:F9"/>
    <mergeCell ref="C11:C12"/>
    <mergeCell ref="D11:D12"/>
    <mergeCell ref="E11:L11"/>
    <mergeCell ref="A11:A12"/>
    <mergeCell ref="B11:B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0"/>
  <sheetViews>
    <sheetView zoomScalePageLayoutView="0" workbookViewId="0" topLeftCell="A1">
      <selection activeCell="M14" sqref="M14"/>
    </sheetView>
  </sheetViews>
  <sheetFormatPr defaultColWidth="9.140625" defaultRowHeight="12.75"/>
  <cols>
    <col min="1" max="1" width="12.00390625" style="0" customWidth="1"/>
    <col min="2" max="2" width="12.140625" style="0" customWidth="1"/>
    <col min="3" max="3" width="12.00390625" style="0" customWidth="1"/>
    <col min="4" max="4" width="11.421875" style="0" customWidth="1"/>
    <col min="5" max="5" width="12.421875" style="0" customWidth="1"/>
    <col min="6" max="6" width="9.140625" style="0" customWidth="1"/>
  </cols>
  <sheetData>
    <row r="2" ht="16.5">
      <c r="J2" s="50" t="s">
        <v>91</v>
      </c>
    </row>
    <row r="3" ht="16.5">
      <c r="J3" s="50" t="s">
        <v>92</v>
      </c>
    </row>
    <row r="4" ht="16.5">
      <c r="J4" s="50" t="s">
        <v>10</v>
      </c>
    </row>
    <row r="5" ht="16.5">
      <c r="J5" s="50" t="s">
        <v>126</v>
      </c>
    </row>
    <row r="6" spans="8:14" ht="18" customHeight="1">
      <c r="H6" s="97" t="s">
        <v>93</v>
      </c>
      <c r="I6" s="97"/>
      <c r="J6" s="97"/>
      <c r="K6" s="97"/>
      <c r="L6" s="97"/>
      <c r="M6" s="97"/>
      <c r="N6" s="97"/>
    </row>
    <row r="7" spans="8:14" ht="12.75">
      <c r="H7" s="97" t="s">
        <v>94</v>
      </c>
      <c r="I7" s="97"/>
      <c r="J7" s="97"/>
      <c r="K7" s="97"/>
      <c r="L7" s="97"/>
      <c r="M7" s="97"/>
      <c r="N7" s="97"/>
    </row>
    <row r="8" spans="8:14" ht="12.75">
      <c r="H8" s="97" t="s">
        <v>95</v>
      </c>
      <c r="I8" s="97"/>
      <c r="J8" s="97"/>
      <c r="K8" s="97"/>
      <c r="L8" s="97"/>
      <c r="M8" s="97"/>
      <c r="N8" s="97"/>
    </row>
    <row r="9" spans="8:14" ht="12.75">
      <c r="H9" s="97" t="s">
        <v>62</v>
      </c>
      <c r="I9" s="97"/>
      <c r="J9" s="97"/>
      <c r="K9" s="97"/>
      <c r="L9" s="97"/>
      <c r="M9" s="97"/>
      <c r="N9" s="97"/>
    </row>
    <row r="10" spans="8:14" ht="12.75">
      <c r="H10" s="97" t="s">
        <v>96</v>
      </c>
      <c r="I10" s="97"/>
      <c r="J10" s="97"/>
      <c r="K10" s="97"/>
      <c r="L10" s="97"/>
      <c r="M10" s="97"/>
      <c r="N10" s="97"/>
    </row>
    <row r="11" spans="8:14" ht="12.75">
      <c r="H11" s="97" t="s">
        <v>97</v>
      </c>
      <c r="I11" s="97"/>
      <c r="J11" s="97"/>
      <c r="K11" s="97"/>
      <c r="L11" s="97"/>
      <c r="M11" s="97"/>
      <c r="N11" s="97"/>
    </row>
    <row r="12" spans="8:14" ht="12.75">
      <c r="H12" s="97" t="s">
        <v>64</v>
      </c>
      <c r="I12" s="97"/>
      <c r="J12" s="97"/>
      <c r="K12" s="97"/>
      <c r="L12" s="97"/>
      <c r="M12" s="97"/>
      <c r="N12" s="97"/>
    </row>
    <row r="13" spans="8:14" ht="7.5" customHeight="1">
      <c r="H13" s="40"/>
      <c r="I13" s="40"/>
      <c r="J13" s="40"/>
      <c r="K13" s="40"/>
      <c r="L13" s="40"/>
      <c r="M13" s="40"/>
      <c r="N13" s="40"/>
    </row>
    <row r="14" spans="1:12" ht="15.75">
      <c r="A14" s="100" t="s">
        <v>1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</row>
    <row r="15" spans="1:12" ht="15.75">
      <c r="A15" s="100" t="s">
        <v>98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</row>
    <row r="16" spans="1:12" ht="15.75">
      <c r="A16" s="100" t="s">
        <v>99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</row>
    <row r="17" spans="1:12" ht="15.75">
      <c r="A17" s="100" t="s">
        <v>68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</row>
    <row r="18" spans="1:12" ht="7.5" customHeight="1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</row>
    <row r="19" spans="1:13" ht="22.5" customHeight="1">
      <c r="A19" s="101" t="s">
        <v>2</v>
      </c>
      <c r="B19" s="101" t="s">
        <v>69</v>
      </c>
      <c r="C19" s="101" t="s">
        <v>70</v>
      </c>
      <c r="D19" s="101" t="s">
        <v>71</v>
      </c>
      <c r="E19" s="101" t="s">
        <v>3</v>
      </c>
      <c r="F19" s="105" t="s">
        <v>122</v>
      </c>
      <c r="G19" s="106"/>
      <c r="H19" s="106"/>
      <c r="I19" s="106"/>
      <c r="J19" s="106"/>
      <c r="K19" s="106"/>
      <c r="L19" s="106"/>
      <c r="M19" s="107"/>
    </row>
    <row r="20" spans="1:16" ht="73.5" customHeight="1">
      <c r="A20" s="101"/>
      <c r="B20" s="101"/>
      <c r="C20" s="101"/>
      <c r="D20" s="101"/>
      <c r="E20" s="101"/>
      <c r="F20" s="44">
        <v>2020</v>
      </c>
      <c r="G20" s="44">
        <v>2021</v>
      </c>
      <c r="H20" s="44">
        <v>2022</v>
      </c>
      <c r="I20" s="44">
        <v>2023</v>
      </c>
      <c r="J20" s="44">
        <v>2024</v>
      </c>
      <c r="K20" s="44">
        <v>2025</v>
      </c>
      <c r="L20" s="44" t="s">
        <v>72</v>
      </c>
      <c r="M20" s="44" t="s">
        <v>73</v>
      </c>
      <c r="O20" s="29"/>
      <c r="P20" s="51"/>
    </row>
    <row r="21" spans="1:13" ht="12.75">
      <c r="A21" s="44">
        <v>1</v>
      </c>
      <c r="B21" s="44">
        <v>2</v>
      </c>
      <c r="C21" s="44">
        <v>3</v>
      </c>
      <c r="D21" s="44">
        <v>4</v>
      </c>
      <c r="E21" s="44">
        <v>5</v>
      </c>
      <c r="F21" s="44">
        <v>6</v>
      </c>
      <c r="G21" s="44">
        <v>7</v>
      </c>
      <c r="H21" s="44">
        <v>8</v>
      </c>
      <c r="I21" s="44">
        <v>9</v>
      </c>
      <c r="J21" s="44">
        <v>10</v>
      </c>
      <c r="K21" s="44">
        <v>11</v>
      </c>
      <c r="L21" s="44">
        <v>12</v>
      </c>
      <c r="M21" s="44">
        <v>13</v>
      </c>
    </row>
    <row r="22" spans="1:13" ht="29.25" customHeight="1">
      <c r="A22" s="102" t="s">
        <v>8</v>
      </c>
      <c r="B22" s="102" t="s">
        <v>100</v>
      </c>
      <c r="C22" s="103"/>
      <c r="D22" s="102" t="s">
        <v>101</v>
      </c>
      <c r="E22" s="45" t="s">
        <v>5</v>
      </c>
      <c r="F22" s="46">
        <f>SUM(F23:F25)</f>
        <v>200.982</v>
      </c>
      <c r="G22" s="46">
        <f aca="true" t="shared" si="0" ref="G22:M22">SUM(G23:G25)</f>
        <v>1964.68663</v>
      </c>
      <c r="H22" s="46">
        <f t="shared" si="0"/>
        <v>2762.401</v>
      </c>
      <c r="I22" s="46">
        <f t="shared" si="0"/>
        <v>2762.401</v>
      </c>
      <c r="J22" s="46">
        <f t="shared" si="0"/>
        <v>2762.401</v>
      </c>
      <c r="K22" s="46">
        <f t="shared" si="0"/>
        <v>2409.245</v>
      </c>
      <c r="L22" s="46">
        <f t="shared" si="0"/>
        <v>12046.225</v>
      </c>
      <c r="M22" s="46">
        <f t="shared" si="0"/>
        <v>12046.225</v>
      </c>
    </row>
    <row r="23" spans="1:13" ht="33" customHeight="1">
      <c r="A23" s="102"/>
      <c r="B23" s="102"/>
      <c r="C23" s="103"/>
      <c r="D23" s="102"/>
      <c r="E23" s="45" t="s">
        <v>102</v>
      </c>
      <c r="F23" s="46">
        <f>F28+F32+F38</f>
        <v>0</v>
      </c>
      <c r="G23" s="46">
        <f aca="true" t="shared" si="1" ref="G23:M23">G28+G32+G38</f>
        <v>0</v>
      </c>
      <c r="H23" s="46">
        <f t="shared" si="1"/>
        <v>0</v>
      </c>
      <c r="I23" s="46">
        <f t="shared" si="1"/>
        <v>0</v>
      </c>
      <c r="J23" s="46">
        <f t="shared" si="1"/>
        <v>0</v>
      </c>
      <c r="K23" s="46">
        <f t="shared" si="1"/>
        <v>0</v>
      </c>
      <c r="L23" s="46">
        <f t="shared" si="1"/>
        <v>0</v>
      </c>
      <c r="M23" s="46">
        <f t="shared" si="1"/>
        <v>0</v>
      </c>
    </row>
    <row r="24" spans="1:13" ht="33" customHeight="1">
      <c r="A24" s="102"/>
      <c r="B24" s="102"/>
      <c r="C24" s="103"/>
      <c r="D24" s="102"/>
      <c r="E24" s="45" t="s">
        <v>103</v>
      </c>
      <c r="F24" s="46">
        <f>F29+F34+F39</f>
        <v>200.982</v>
      </c>
      <c r="G24" s="46">
        <f aca="true" t="shared" si="2" ref="G24:M25">G29+G34+G39</f>
        <v>1964.68663</v>
      </c>
      <c r="H24" s="46">
        <f t="shared" si="2"/>
        <v>2762.401</v>
      </c>
      <c r="I24" s="46">
        <f t="shared" si="2"/>
        <v>2762.401</v>
      </c>
      <c r="J24" s="46">
        <f t="shared" si="2"/>
        <v>2762.401</v>
      </c>
      <c r="K24" s="46">
        <f t="shared" si="2"/>
        <v>2409.245</v>
      </c>
      <c r="L24" s="46">
        <f t="shared" si="2"/>
        <v>12046.225</v>
      </c>
      <c r="M24" s="46">
        <f t="shared" si="2"/>
        <v>12046.225</v>
      </c>
    </row>
    <row r="25" spans="1:13" ht="35.25" customHeight="1">
      <c r="A25" s="102"/>
      <c r="B25" s="102"/>
      <c r="C25" s="103"/>
      <c r="D25" s="102"/>
      <c r="E25" s="45" t="s">
        <v>76</v>
      </c>
      <c r="F25" s="46">
        <f>F30+F35+F40</f>
        <v>0</v>
      </c>
      <c r="G25" s="46">
        <f t="shared" si="2"/>
        <v>0</v>
      </c>
      <c r="H25" s="46">
        <f t="shared" si="2"/>
        <v>0</v>
      </c>
      <c r="I25" s="46">
        <f t="shared" si="2"/>
        <v>0</v>
      </c>
      <c r="J25" s="46">
        <f t="shared" si="2"/>
        <v>0</v>
      </c>
      <c r="K25" s="46">
        <f t="shared" si="2"/>
        <v>0</v>
      </c>
      <c r="L25" s="46">
        <f t="shared" si="2"/>
        <v>0</v>
      </c>
      <c r="M25" s="46">
        <f t="shared" si="2"/>
        <v>0</v>
      </c>
    </row>
    <row r="26" spans="1:13" ht="38.25" customHeight="1">
      <c r="A26" s="104" t="s">
        <v>104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</row>
    <row r="27" spans="1:14" ht="107.25" customHeight="1">
      <c r="A27" s="102" t="s">
        <v>105</v>
      </c>
      <c r="B27" s="102" t="s">
        <v>106</v>
      </c>
      <c r="C27" s="102" t="s">
        <v>107</v>
      </c>
      <c r="D27" s="102" t="s">
        <v>101</v>
      </c>
      <c r="E27" s="44" t="s">
        <v>5</v>
      </c>
      <c r="F27" s="46">
        <f>SUM(F28:F30)</f>
        <v>100.922</v>
      </c>
      <c r="G27" s="46">
        <f aca="true" t="shared" si="3" ref="G27:M27">SUM(G28:G30)</f>
        <v>106.3</v>
      </c>
      <c r="H27" s="46">
        <f t="shared" si="3"/>
        <v>136.163</v>
      </c>
      <c r="I27" s="46">
        <f t="shared" si="3"/>
        <v>136.163</v>
      </c>
      <c r="J27" s="46">
        <f t="shared" si="3"/>
        <v>136.163</v>
      </c>
      <c r="K27" s="46">
        <f t="shared" si="3"/>
        <v>105.04</v>
      </c>
      <c r="L27" s="46">
        <f t="shared" si="3"/>
        <v>525.2</v>
      </c>
      <c r="M27" s="46">
        <f t="shared" si="3"/>
        <v>525.2</v>
      </c>
      <c r="N27" s="51"/>
    </row>
    <row r="28" spans="1:13" ht="22.5">
      <c r="A28" s="102"/>
      <c r="B28" s="102"/>
      <c r="C28" s="102"/>
      <c r="D28" s="102"/>
      <c r="E28" s="45" t="s">
        <v>102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</row>
    <row r="29" spans="1:16" ht="30" customHeight="1">
      <c r="A29" s="102"/>
      <c r="B29" s="102"/>
      <c r="C29" s="102"/>
      <c r="D29" s="102"/>
      <c r="E29" s="45" t="s">
        <v>103</v>
      </c>
      <c r="F29" s="46">
        <v>100.922</v>
      </c>
      <c r="G29" s="46">
        <v>106.3</v>
      </c>
      <c r="H29" s="46">
        <v>136.163</v>
      </c>
      <c r="I29" s="46">
        <v>136.163</v>
      </c>
      <c r="J29" s="46">
        <v>136.163</v>
      </c>
      <c r="K29" s="46">
        <v>105.04</v>
      </c>
      <c r="L29" s="46">
        <v>525.2</v>
      </c>
      <c r="M29" s="46">
        <v>525.2</v>
      </c>
      <c r="O29" s="52"/>
      <c r="P29" s="52"/>
    </row>
    <row r="30" spans="1:13" ht="184.5" customHeight="1">
      <c r="A30" s="102"/>
      <c r="B30" s="102"/>
      <c r="C30" s="102"/>
      <c r="D30" s="102"/>
      <c r="E30" s="45" t="s">
        <v>76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</row>
    <row r="31" spans="1:13" ht="21" customHeight="1">
      <c r="A31" s="102" t="s">
        <v>108</v>
      </c>
      <c r="B31" s="102" t="s">
        <v>109</v>
      </c>
      <c r="C31" s="102" t="s">
        <v>110</v>
      </c>
      <c r="D31" s="102" t="s">
        <v>111</v>
      </c>
      <c r="E31" s="45" t="s">
        <v>5</v>
      </c>
      <c r="F31" s="46">
        <f>SUM(F32:F35)</f>
        <v>100.06</v>
      </c>
      <c r="G31" s="46">
        <f aca="true" t="shared" si="4" ref="G31:M31">SUM(G32:G35)</f>
        <v>1858.38663</v>
      </c>
      <c r="H31" s="46">
        <f t="shared" si="4"/>
        <v>2626.238</v>
      </c>
      <c r="I31" s="46">
        <f t="shared" si="4"/>
        <v>2626.238</v>
      </c>
      <c r="J31" s="46">
        <f t="shared" si="4"/>
        <v>2626.238</v>
      </c>
      <c r="K31" s="46">
        <f t="shared" si="4"/>
        <v>2304.205</v>
      </c>
      <c r="L31" s="46">
        <f t="shared" si="4"/>
        <v>11521.025</v>
      </c>
      <c r="M31" s="46">
        <f t="shared" si="4"/>
        <v>11521.025</v>
      </c>
    </row>
    <row r="32" spans="1:13" ht="20.25" customHeight="1">
      <c r="A32" s="102"/>
      <c r="B32" s="102"/>
      <c r="C32" s="102"/>
      <c r="D32" s="102"/>
      <c r="E32" s="102" t="s">
        <v>102</v>
      </c>
      <c r="F32" s="98">
        <v>0</v>
      </c>
      <c r="G32" s="98">
        <v>0</v>
      </c>
      <c r="H32" s="98">
        <v>0</v>
      </c>
      <c r="I32" s="98">
        <v>0</v>
      </c>
      <c r="J32" s="98">
        <v>0</v>
      </c>
      <c r="K32" s="98">
        <v>0</v>
      </c>
      <c r="L32" s="98">
        <v>0</v>
      </c>
      <c r="M32" s="98">
        <v>0</v>
      </c>
    </row>
    <row r="33" spans="1:13" ht="3" customHeight="1">
      <c r="A33" s="102"/>
      <c r="B33" s="102"/>
      <c r="C33" s="102"/>
      <c r="D33" s="102"/>
      <c r="E33" s="102"/>
      <c r="F33" s="99"/>
      <c r="G33" s="99"/>
      <c r="H33" s="99"/>
      <c r="I33" s="99"/>
      <c r="J33" s="99"/>
      <c r="K33" s="99"/>
      <c r="L33" s="99"/>
      <c r="M33" s="99"/>
    </row>
    <row r="34" spans="1:17" ht="30" customHeight="1">
      <c r="A34" s="102"/>
      <c r="B34" s="102"/>
      <c r="C34" s="102"/>
      <c r="D34" s="102"/>
      <c r="E34" s="45" t="s">
        <v>103</v>
      </c>
      <c r="F34" s="46">
        <v>100.06</v>
      </c>
      <c r="G34" s="46">
        <v>1858.38663</v>
      </c>
      <c r="H34" s="46">
        <v>2626.238</v>
      </c>
      <c r="I34" s="46">
        <v>2626.238</v>
      </c>
      <c r="J34" s="46">
        <v>2626.238</v>
      </c>
      <c r="K34" s="46">
        <v>2304.205</v>
      </c>
      <c r="L34" s="46">
        <v>11521.025</v>
      </c>
      <c r="M34" s="46">
        <v>11521.025</v>
      </c>
      <c r="O34" s="52"/>
      <c r="P34" s="52"/>
      <c r="Q34" s="1"/>
    </row>
    <row r="35" spans="1:13" ht="74.25" customHeight="1">
      <c r="A35" s="102"/>
      <c r="B35" s="102"/>
      <c r="C35" s="102"/>
      <c r="D35" s="102"/>
      <c r="E35" s="45" t="s">
        <v>76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06.5" customHeight="1">
      <c r="A36" s="45" t="s">
        <v>112</v>
      </c>
      <c r="B36" s="45" t="s">
        <v>113</v>
      </c>
      <c r="C36" s="45" t="s">
        <v>114</v>
      </c>
      <c r="D36" s="45" t="s">
        <v>115</v>
      </c>
      <c r="E36" s="45"/>
      <c r="F36" s="53"/>
      <c r="G36" s="46"/>
      <c r="H36" s="53"/>
      <c r="I36" s="53"/>
      <c r="J36" s="53"/>
      <c r="K36" s="53"/>
      <c r="L36" s="53"/>
      <c r="M36" s="53"/>
    </row>
    <row r="37" spans="1:13" ht="23.25" customHeight="1">
      <c r="A37" s="102" t="s">
        <v>116</v>
      </c>
      <c r="B37" s="102" t="s">
        <v>117</v>
      </c>
      <c r="C37" s="102" t="s">
        <v>118</v>
      </c>
      <c r="D37" s="102" t="s">
        <v>119</v>
      </c>
      <c r="E37" s="45" t="s">
        <v>5</v>
      </c>
      <c r="F37" s="46">
        <f>SUM(F38:F40)</f>
        <v>0</v>
      </c>
      <c r="G37" s="46">
        <f aca="true" t="shared" si="5" ref="G37:M37">SUM(G38:G40)</f>
        <v>0</v>
      </c>
      <c r="H37" s="46">
        <f t="shared" si="5"/>
        <v>0</v>
      </c>
      <c r="I37" s="46">
        <f t="shared" si="5"/>
        <v>0</v>
      </c>
      <c r="J37" s="46">
        <f t="shared" si="5"/>
        <v>0</v>
      </c>
      <c r="K37" s="46">
        <f t="shared" si="5"/>
        <v>0</v>
      </c>
      <c r="L37" s="46">
        <f t="shared" si="5"/>
        <v>0</v>
      </c>
      <c r="M37" s="46">
        <f t="shared" si="5"/>
        <v>0</v>
      </c>
    </row>
    <row r="38" spans="1:13" ht="30" customHeight="1">
      <c r="A38" s="102"/>
      <c r="B38" s="102"/>
      <c r="C38" s="102"/>
      <c r="D38" s="102"/>
      <c r="E38" s="45" t="s">
        <v>102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</row>
    <row r="39" spans="1:13" ht="32.25" customHeight="1">
      <c r="A39" s="102"/>
      <c r="B39" s="102"/>
      <c r="C39" s="102"/>
      <c r="D39" s="102"/>
      <c r="E39" s="45" t="s">
        <v>103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</row>
    <row r="40" spans="1:13" ht="87.75" customHeight="1">
      <c r="A40" s="102"/>
      <c r="B40" s="102"/>
      <c r="C40" s="102"/>
      <c r="D40" s="102"/>
      <c r="E40" s="45" t="s">
        <v>76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</row>
  </sheetData>
  <sheetProtection/>
  <mergeCells count="43">
    <mergeCell ref="K32:K33"/>
    <mergeCell ref="L32:L33"/>
    <mergeCell ref="M32:M33"/>
    <mergeCell ref="A37:A40"/>
    <mergeCell ref="B37:B40"/>
    <mergeCell ref="C37:C40"/>
    <mergeCell ref="D37:D40"/>
    <mergeCell ref="E32:E33"/>
    <mergeCell ref="G32:G33"/>
    <mergeCell ref="H32:H33"/>
    <mergeCell ref="A27:A30"/>
    <mergeCell ref="B27:B30"/>
    <mergeCell ref="C27:C30"/>
    <mergeCell ref="D27:D30"/>
    <mergeCell ref="A31:A35"/>
    <mergeCell ref="B31:B35"/>
    <mergeCell ref="C31:C35"/>
    <mergeCell ref="D31:D35"/>
    <mergeCell ref="A22:A25"/>
    <mergeCell ref="B22:B25"/>
    <mergeCell ref="C22:C25"/>
    <mergeCell ref="D22:D25"/>
    <mergeCell ref="A26:M26"/>
    <mergeCell ref="C19:C20"/>
    <mergeCell ref="D19:D20"/>
    <mergeCell ref="E19:E20"/>
    <mergeCell ref="F19:M19"/>
    <mergeCell ref="I32:I33"/>
    <mergeCell ref="J32:J33"/>
    <mergeCell ref="H12:N12"/>
    <mergeCell ref="A14:L14"/>
    <mergeCell ref="A15:L15"/>
    <mergeCell ref="A16:L16"/>
    <mergeCell ref="A17:L17"/>
    <mergeCell ref="A19:A20"/>
    <mergeCell ref="B19:B20"/>
    <mergeCell ref="F32:F33"/>
    <mergeCell ref="H6:N6"/>
    <mergeCell ref="H7:N7"/>
    <mergeCell ref="H8:N8"/>
    <mergeCell ref="H9:N9"/>
    <mergeCell ref="H10:N10"/>
    <mergeCell ref="H11:N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47"/>
  <sheetViews>
    <sheetView tabSelected="1" zoomScalePageLayoutView="0" workbookViewId="0" topLeftCell="A1">
      <selection activeCell="P22" sqref="P22"/>
    </sheetView>
  </sheetViews>
  <sheetFormatPr defaultColWidth="9.140625" defaultRowHeight="12.75"/>
  <cols>
    <col min="1" max="1" width="11.00390625" style="0" customWidth="1"/>
    <col min="2" max="2" width="13.7109375" style="0" customWidth="1"/>
    <col min="3" max="3" width="10.8515625" style="0" customWidth="1"/>
    <col min="4" max="4" width="12.421875" style="0" customWidth="1"/>
    <col min="5" max="5" width="13.421875" style="0" customWidth="1"/>
    <col min="6" max="13" width="9.7109375" style="0" customWidth="1"/>
  </cols>
  <sheetData>
    <row r="1" ht="12" customHeight="1"/>
    <row r="2" spans="10:11" ht="16.5" customHeight="1">
      <c r="J2" s="4" t="s">
        <v>57</v>
      </c>
      <c r="K2" s="4"/>
    </row>
    <row r="3" spans="10:11" ht="16.5" customHeight="1">
      <c r="J3" s="4" t="s">
        <v>9</v>
      </c>
      <c r="K3" s="4"/>
    </row>
    <row r="4" spans="10:11" ht="16.5" customHeight="1">
      <c r="J4" s="4" t="s">
        <v>10</v>
      </c>
      <c r="K4" s="4"/>
    </row>
    <row r="5" spans="10:11" ht="16.5" customHeight="1">
      <c r="J5" s="3" t="s">
        <v>127</v>
      </c>
      <c r="K5" s="3"/>
    </row>
    <row r="6" spans="1:14" ht="24" customHeight="1">
      <c r="A6" s="39" t="s">
        <v>0</v>
      </c>
      <c r="I6" s="97" t="s">
        <v>0</v>
      </c>
      <c r="J6" s="97"/>
      <c r="K6" s="97"/>
      <c r="L6" s="97"/>
      <c r="M6" s="97"/>
      <c r="N6" s="41"/>
    </row>
    <row r="7" spans="1:14" ht="15.75">
      <c r="A7" s="39" t="s">
        <v>58</v>
      </c>
      <c r="I7" s="97" t="s">
        <v>58</v>
      </c>
      <c r="J7" s="97"/>
      <c r="K7" s="97"/>
      <c r="L7" s="97"/>
      <c r="M7" s="97"/>
      <c r="N7" s="97"/>
    </row>
    <row r="8" spans="1:14" ht="15.75">
      <c r="A8" s="39" t="s">
        <v>59</v>
      </c>
      <c r="I8" s="97" t="s">
        <v>59</v>
      </c>
      <c r="J8" s="97"/>
      <c r="K8" s="97"/>
      <c r="L8" s="97"/>
      <c r="M8" s="97"/>
      <c r="N8" s="97"/>
    </row>
    <row r="9" spans="1:14" ht="15.75">
      <c r="A9" s="39" t="s">
        <v>60</v>
      </c>
      <c r="I9" s="97" t="s">
        <v>60</v>
      </c>
      <c r="J9" s="97"/>
      <c r="K9" s="97"/>
      <c r="L9" s="97"/>
      <c r="M9" s="97"/>
      <c r="N9" s="97"/>
    </row>
    <row r="10" spans="1:14" ht="15.75">
      <c r="A10" s="39" t="s">
        <v>61</v>
      </c>
      <c r="I10" s="97" t="s">
        <v>61</v>
      </c>
      <c r="J10" s="97"/>
      <c r="K10" s="97"/>
      <c r="L10" s="97"/>
      <c r="M10" s="97"/>
      <c r="N10" s="97"/>
    </row>
    <row r="11" spans="1:14" ht="15.75">
      <c r="A11" s="39" t="s">
        <v>62</v>
      </c>
      <c r="I11" s="97" t="s">
        <v>62</v>
      </c>
      <c r="J11" s="97"/>
      <c r="K11" s="97"/>
      <c r="L11" s="97"/>
      <c r="M11" s="97"/>
      <c r="N11" s="97"/>
    </row>
    <row r="12" spans="1:14" ht="15.75">
      <c r="A12" s="39" t="s">
        <v>63</v>
      </c>
      <c r="I12" s="97" t="s">
        <v>63</v>
      </c>
      <c r="J12" s="97"/>
      <c r="K12" s="97"/>
      <c r="L12" s="97"/>
      <c r="M12" s="97"/>
      <c r="N12" s="97"/>
    </row>
    <row r="13" spans="1:14" ht="15.75">
      <c r="A13" s="39" t="s">
        <v>10</v>
      </c>
      <c r="I13" s="97" t="s">
        <v>10</v>
      </c>
      <c r="J13" s="97"/>
      <c r="K13" s="97"/>
      <c r="L13" s="97"/>
      <c r="M13" s="97"/>
      <c r="N13" s="97"/>
    </row>
    <row r="14" spans="1:14" ht="15.75">
      <c r="A14" s="39" t="s">
        <v>64</v>
      </c>
      <c r="I14" s="97" t="s">
        <v>65</v>
      </c>
      <c r="J14" s="97"/>
      <c r="K14" s="97"/>
      <c r="L14" s="97"/>
      <c r="M14" s="97"/>
      <c r="N14" s="97"/>
    </row>
    <row r="15" spans="1:14" ht="10.5" customHeight="1">
      <c r="A15" s="39"/>
      <c r="I15" s="40"/>
      <c r="J15" s="40"/>
      <c r="K15" s="40"/>
      <c r="L15" s="40"/>
      <c r="M15" s="40"/>
      <c r="N15" s="40"/>
    </row>
    <row r="16" spans="1:10" ht="15.75">
      <c r="A16" s="100" t="s">
        <v>1</v>
      </c>
      <c r="B16" s="100"/>
      <c r="C16" s="100"/>
      <c r="D16" s="100"/>
      <c r="E16" s="100"/>
      <c r="F16" s="100"/>
      <c r="G16" s="100"/>
      <c r="H16" s="100"/>
      <c r="I16" s="100"/>
      <c r="J16" s="100"/>
    </row>
    <row r="17" spans="1:10" ht="15.75">
      <c r="A17" s="42" t="s">
        <v>66</v>
      </c>
      <c r="B17" s="42"/>
      <c r="C17" s="42"/>
      <c r="D17" s="42"/>
      <c r="E17" s="42"/>
      <c r="F17" s="42"/>
      <c r="G17" s="42"/>
      <c r="H17" s="42"/>
      <c r="I17" s="42"/>
      <c r="J17" s="42"/>
    </row>
    <row r="18" spans="1:12" ht="14.25" customHeight="1">
      <c r="A18" s="42" t="s">
        <v>67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</row>
    <row r="19" spans="1:12" ht="15.75">
      <c r="A19" s="42"/>
      <c r="B19" s="42"/>
      <c r="C19" s="42" t="s">
        <v>68</v>
      </c>
      <c r="D19" s="42"/>
      <c r="E19" s="42"/>
      <c r="F19" s="42"/>
      <c r="G19" s="42"/>
      <c r="H19" s="42"/>
      <c r="I19" s="42"/>
      <c r="J19" s="42"/>
      <c r="K19" s="42"/>
      <c r="L19" s="42"/>
    </row>
    <row r="20" ht="9.75" customHeight="1">
      <c r="A20" s="43"/>
    </row>
    <row r="21" spans="1:13" ht="19.5" customHeight="1">
      <c r="A21" s="101" t="s">
        <v>2</v>
      </c>
      <c r="B21" s="101" t="s">
        <v>69</v>
      </c>
      <c r="C21" s="101" t="s">
        <v>70</v>
      </c>
      <c r="D21" s="101" t="s">
        <v>71</v>
      </c>
      <c r="E21" s="101" t="s">
        <v>3</v>
      </c>
      <c r="F21" s="105" t="s">
        <v>122</v>
      </c>
      <c r="G21" s="106"/>
      <c r="H21" s="106"/>
      <c r="I21" s="106"/>
      <c r="J21" s="106"/>
      <c r="K21" s="106"/>
      <c r="L21" s="106"/>
      <c r="M21" s="107"/>
    </row>
    <row r="22" spans="1:13" ht="18" customHeight="1">
      <c r="A22" s="101"/>
      <c r="B22" s="101"/>
      <c r="C22" s="101"/>
      <c r="D22" s="101"/>
      <c r="E22" s="101"/>
      <c r="F22" s="44">
        <v>2020</v>
      </c>
      <c r="G22" s="44">
        <v>2021</v>
      </c>
      <c r="H22" s="44">
        <v>2022</v>
      </c>
      <c r="I22" s="44">
        <v>2023</v>
      </c>
      <c r="J22" s="44">
        <v>2024</v>
      </c>
      <c r="K22" s="44">
        <v>2025</v>
      </c>
      <c r="L22" s="44" t="s">
        <v>72</v>
      </c>
      <c r="M22" s="44" t="s">
        <v>73</v>
      </c>
    </row>
    <row r="23" spans="1:13" ht="12.75">
      <c r="A23" s="44">
        <v>1</v>
      </c>
      <c r="B23" s="44">
        <v>2</v>
      </c>
      <c r="C23" s="44">
        <v>3</v>
      </c>
      <c r="D23" s="44">
        <v>4</v>
      </c>
      <c r="E23" s="44">
        <v>5</v>
      </c>
      <c r="F23" s="44">
        <v>6</v>
      </c>
      <c r="G23" s="44">
        <v>7</v>
      </c>
      <c r="H23" s="44">
        <v>8</v>
      </c>
      <c r="I23" s="44">
        <v>9</v>
      </c>
      <c r="J23" s="44">
        <v>10</v>
      </c>
      <c r="K23" s="44">
        <v>11</v>
      </c>
      <c r="L23" s="44">
        <v>12</v>
      </c>
      <c r="M23" s="44">
        <v>13</v>
      </c>
    </row>
    <row r="24" spans="1:13" ht="18.75" customHeight="1">
      <c r="A24" s="102" t="s">
        <v>8</v>
      </c>
      <c r="B24" s="102" t="s">
        <v>74</v>
      </c>
      <c r="C24" s="103"/>
      <c r="D24" s="102" t="s">
        <v>75</v>
      </c>
      <c r="E24" s="45" t="s">
        <v>5</v>
      </c>
      <c r="F24" s="46">
        <f>SUM(F25:F27)</f>
        <v>48.677</v>
      </c>
      <c r="G24" s="46">
        <f aca="true" t="shared" si="0" ref="G24:M24">SUM(G25:G27)</f>
        <v>48.677</v>
      </c>
      <c r="H24" s="46">
        <f t="shared" si="0"/>
        <v>48.677</v>
      </c>
      <c r="I24" s="46">
        <f t="shared" si="0"/>
        <v>48.677</v>
      </c>
      <c r="J24" s="46">
        <f t="shared" si="0"/>
        <v>48.677</v>
      </c>
      <c r="K24" s="46">
        <f t="shared" si="0"/>
        <v>37.606</v>
      </c>
      <c r="L24" s="46">
        <f t="shared" si="0"/>
        <v>188.03</v>
      </c>
      <c r="M24" s="46">
        <f t="shared" si="0"/>
        <v>188.03</v>
      </c>
    </row>
    <row r="25" spans="1:13" ht="34.5" customHeight="1">
      <c r="A25" s="102"/>
      <c r="B25" s="102"/>
      <c r="C25" s="103"/>
      <c r="D25" s="102"/>
      <c r="E25" s="45" t="s">
        <v>6</v>
      </c>
      <c r="F25" s="46">
        <f>F31+F35+F40+F44</f>
        <v>0</v>
      </c>
      <c r="G25" s="46">
        <f aca="true" t="shared" si="1" ref="G25:M27">G31+G35+G40+G44</f>
        <v>0</v>
      </c>
      <c r="H25" s="46">
        <f t="shared" si="1"/>
        <v>0</v>
      </c>
      <c r="I25" s="46">
        <f t="shared" si="1"/>
        <v>0</v>
      </c>
      <c r="J25" s="46">
        <f t="shared" si="1"/>
        <v>0</v>
      </c>
      <c r="K25" s="46">
        <f t="shared" si="1"/>
        <v>0</v>
      </c>
      <c r="L25" s="46">
        <f t="shared" si="1"/>
        <v>0</v>
      </c>
      <c r="M25" s="46">
        <f t="shared" si="1"/>
        <v>0</v>
      </c>
    </row>
    <row r="26" spans="1:13" ht="49.5" customHeight="1">
      <c r="A26" s="102"/>
      <c r="B26" s="102"/>
      <c r="C26" s="103"/>
      <c r="D26" s="102"/>
      <c r="E26" s="45" t="s">
        <v>7</v>
      </c>
      <c r="F26" s="46">
        <f>F32+F36+F41+F45</f>
        <v>48.677</v>
      </c>
      <c r="G26" s="46">
        <f t="shared" si="1"/>
        <v>48.677</v>
      </c>
      <c r="H26" s="46">
        <f t="shared" si="1"/>
        <v>48.677</v>
      </c>
      <c r="I26" s="46">
        <f t="shared" si="1"/>
        <v>48.677</v>
      </c>
      <c r="J26" s="46">
        <f t="shared" si="1"/>
        <v>48.677</v>
      </c>
      <c r="K26" s="46">
        <f t="shared" si="1"/>
        <v>37.606</v>
      </c>
      <c r="L26" s="46">
        <f t="shared" si="1"/>
        <v>188.03</v>
      </c>
      <c r="M26" s="46">
        <f t="shared" si="1"/>
        <v>188.03</v>
      </c>
    </row>
    <row r="27" spans="1:13" ht="27" customHeight="1">
      <c r="A27" s="102"/>
      <c r="B27" s="102"/>
      <c r="C27" s="103"/>
      <c r="D27" s="102"/>
      <c r="E27" s="45" t="s">
        <v>76</v>
      </c>
      <c r="F27" s="46">
        <f>F33+F37+F42+F46</f>
        <v>0</v>
      </c>
      <c r="G27" s="46">
        <f t="shared" si="1"/>
        <v>0</v>
      </c>
      <c r="H27" s="46">
        <f t="shared" si="1"/>
        <v>0</v>
      </c>
      <c r="I27" s="46">
        <f t="shared" si="1"/>
        <v>0</v>
      </c>
      <c r="J27" s="46">
        <f t="shared" si="1"/>
        <v>0</v>
      </c>
      <c r="K27" s="46">
        <f t="shared" si="1"/>
        <v>0</v>
      </c>
      <c r="L27" s="46">
        <f t="shared" si="1"/>
        <v>0</v>
      </c>
      <c r="M27" s="46">
        <f t="shared" si="1"/>
        <v>0</v>
      </c>
    </row>
    <row r="28" spans="1:13" ht="12.75">
      <c r="A28" s="109" t="s">
        <v>77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</row>
    <row r="29" spans="1:13" ht="12.75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</row>
    <row r="30" spans="1:13" ht="15" customHeight="1">
      <c r="A30" s="102" t="s">
        <v>78</v>
      </c>
      <c r="B30" s="102" t="s">
        <v>79</v>
      </c>
      <c r="C30" s="102" t="s">
        <v>80</v>
      </c>
      <c r="D30" s="102" t="s">
        <v>75</v>
      </c>
      <c r="E30" s="45" t="s">
        <v>5</v>
      </c>
      <c r="F30" s="47">
        <f>SUM(F31:F33)</f>
        <v>0</v>
      </c>
      <c r="G30" s="47">
        <f aca="true" t="shared" si="2" ref="G30:M30">SUM(G31:G33)</f>
        <v>0</v>
      </c>
      <c r="H30" s="47">
        <f t="shared" si="2"/>
        <v>0</v>
      </c>
      <c r="I30" s="47">
        <f t="shared" si="2"/>
        <v>0</v>
      </c>
      <c r="J30" s="47">
        <f t="shared" si="2"/>
        <v>0</v>
      </c>
      <c r="K30" s="47">
        <f t="shared" si="2"/>
        <v>0</v>
      </c>
      <c r="L30" s="47">
        <f t="shared" si="2"/>
        <v>0</v>
      </c>
      <c r="M30" s="47">
        <f t="shared" si="2"/>
        <v>0</v>
      </c>
    </row>
    <row r="31" spans="1:13" ht="36" customHeight="1">
      <c r="A31" s="102"/>
      <c r="B31" s="102"/>
      <c r="C31" s="102"/>
      <c r="D31" s="102"/>
      <c r="E31" s="45" t="s">
        <v>6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</row>
    <row r="32" spans="1:13" ht="56.25">
      <c r="A32" s="102"/>
      <c r="B32" s="102"/>
      <c r="C32" s="102"/>
      <c r="D32" s="102"/>
      <c r="E32" s="45" t="s">
        <v>7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</row>
    <row r="33" spans="1:13" ht="24" customHeight="1">
      <c r="A33" s="102"/>
      <c r="B33" s="102"/>
      <c r="C33" s="102"/>
      <c r="D33" s="102"/>
      <c r="E33" s="45" t="s">
        <v>76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</row>
    <row r="34" spans="1:13" ht="15.75" customHeight="1">
      <c r="A34" s="102" t="s">
        <v>81</v>
      </c>
      <c r="B34" s="102" t="s">
        <v>82</v>
      </c>
      <c r="C34" s="102" t="s">
        <v>83</v>
      </c>
      <c r="D34" s="102" t="s">
        <v>75</v>
      </c>
      <c r="E34" s="45" t="s">
        <v>5</v>
      </c>
      <c r="F34" s="47">
        <f>SUM(F35:F38)</f>
        <v>0</v>
      </c>
      <c r="G34" s="47">
        <f aca="true" t="shared" si="3" ref="G34:M34">SUM(G35:G38)</f>
        <v>0</v>
      </c>
      <c r="H34" s="47">
        <f t="shared" si="3"/>
        <v>0</v>
      </c>
      <c r="I34" s="47">
        <f t="shared" si="3"/>
        <v>0</v>
      </c>
      <c r="J34" s="47">
        <f t="shared" si="3"/>
        <v>0</v>
      </c>
      <c r="K34" s="47">
        <f t="shared" si="3"/>
        <v>0</v>
      </c>
      <c r="L34" s="47">
        <f t="shared" si="3"/>
        <v>0</v>
      </c>
      <c r="M34" s="47">
        <f t="shared" si="3"/>
        <v>0</v>
      </c>
    </row>
    <row r="35" spans="1:13" ht="12.75" customHeight="1">
      <c r="A35" s="102"/>
      <c r="B35" s="102"/>
      <c r="C35" s="102"/>
      <c r="D35" s="102"/>
      <c r="E35" s="110" t="s">
        <v>84</v>
      </c>
      <c r="F35" s="108">
        <v>0</v>
      </c>
      <c r="G35" s="108">
        <v>0</v>
      </c>
      <c r="H35" s="108">
        <v>0</v>
      </c>
      <c r="I35" s="108">
        <v>0</v>
      </c>
      <c r="J35" s="108">
        <v>0</v>
      </c>
      <c r="K35" s="108">
        <v>0</v>
      </c>
      <c r="L35" s="108">
        <v>0</v>
      </c>
      <c r="M35" s="108">
        <v>0</v>
      </c>
    </row>
    <row r="36" spans="1:13" ht="31.5" customHeight="1">
      <c r="A36" s="102"/>
      <c r="B36" s="102"/>
      <c r="C36" s="102"/>
      <c r="D36" s="102"/>
      <c r="E36" s="111"/>
      <c r="F36" s="108"/>
      <c r="G36" s="108"/>
      <c r="H36" s="108"/>
      <c r="I36" s="108"/>
      <c r="J36" s="108"/>
      <c r="K36" s="108"/>
      <c r="L36" s="108"/>
      <c r="M36" s="108"/>
    </row>
    <row r="37" spans="1:13" ht="56.25">
      <c r="A37" s="102"/>
      <c r="B37" s="102"/>
      <c r="C37" s="102"/>
      <c r="D37" s="102"/>
      <c r="E37" s="45" t="s">
        <v>7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</row>
    <row r="38" spans="1:13" ht="24.75" customHeight="1">
      <c r="A38" s="102"/>
      <c r="B38" s="102"/>
      <c r="C38" s="102"/>
      <c r="D38" s="102"/>
      <c r="E38" s="45" t="s">
        <v>76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</row>
    <row r="39" spans="1:13" ht="15" customHeight="1">
      <c r="A39" s="102" t="s">
        <v>85</v>
      </c>
      <c r="B39" s="102" t="s">
        <v>86</v>
      </c>
      <c r="C39" s="102" t="s">
        <v>87</v>
      </c>
      <c r="D39" s="102" t="s">
        <v>75</v>
      </c>
      <c r="E39" s="45" t="s">
        <v>5</v>
      </c>
      <c r="F39" s="47">
        <f>SUM(F40:F42)</f>
        <v>48.677</v>
      </c>
      <c r="G39" s="47">
        <f aca="true" t="shared" si="4" ref="G39:M39">SUM(G40:G42)</f>
        <v>48.677</v>
      </c>
      <c r="H39" s="47">
        <f t="shared" si="4"/>
        <v>48.677</v>
      </c>
      <c r="I39" s="47">
        <f t="shared" si="4"/>
        <v>48.677</v>
      </c>
      <c r="J39" s="47">
        <f t="shared" si="4"/>
        <v>48.677</v>
      </c>
      <c r="K39" s="47">
        <f t="shared" si="4"/>
        <v>37.606</v>
      </c>
      <c r="L39" s="47">
        <f t="shared" si="4"/>
        <v>188.03</v>
      </c>
      <c r="M39" s="47">
        <f t="shared" si="4"/>
        <v>188.03</v>
      </c>
    </row>
    <row r="40" spans="1:13" ht="45.75" customHeight="1">
      <c r="A40" s="102"/>
      <c r="B40" s="102"/>
      <c r="C40" s="102"/>
      <c r="D40" s="102"/>
      <c r="E40" s="45" t="s">
        <v>6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</row>
    <row r="41" spans="1:13" ht="56.25">
      <c r="A41" s="102"/>
      <c r="B41" s="102"/>
      <c r="C41" s="102"/>
      <c r="D41" s="102"/>
      <c r="E41" s="45" t="s">
        <v>7</v>
      </c>
      <c r="F41" s="47">
        <v>48.677</v>
      </c>
      <c r="G41" s="47">
        <v>48.677</v>
      </c>
      <c r="H41" s="47">
        <v>48.677</v>
      </c>
      <c r="I41" s="47">
        <v>48.677</v>
      </c>
      <c r="J41" s="47">
        <v>48.677</v>
      </c>
      <c r="K41" s="47">
        <v>37.606</v>
      </c>
      <c r="L41" s="47">
        <v>188.03</v>
      </c>
      <c r="M41" s="47">
        <v>188.03</v>
      </c>
    </row>
    <row r="42" spans="1:13" ht="24.75" customHeight="1">
      <c r="A42" s="102"/>
      <c r="B42" s="102"/>
      <c r="C42" s="102"/>
      <c r="D42" s="102"/>
      <c r="E42" s="45" t="s">
        <v>76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</row>
    <row r="43" spans="1:13" ht="14.25" customHeight="1">
      <c r="A43" s="102" t="s">
        <v>88</v>
      </c>
      <c r="B43" s="102" t="s">
        <v>89</v>
      </c>
      <c r="C43" s="102" t="s">
        <v>90</v>
      </c>
      <c r="D43" s="102" t="s">
        <v>75</v>
      </c>
      <c r="E43" s="45" t="s">
        <v>5</v>
      </c>
      <c r="F43" s="47">
        <f>SUM(F44:F46)</f>
        <v>0</v>
      </c>
      <c r="G43" s="47">
        <f aca="true" t="shared" si="5" ref="G43:M43">SUM(G44:G46)</f>
        <v>0</v>
      </c>
      <c r="H43" s="47">
        <f t="shared" si="5"/>
        <v>0</v>
      </c>
      <c r="I43" s="47">
        <f t="shared" si="5"/>
        <v>0</v>
      </c>
      <c r="J43" s="47">
        <f t="shared" si="5"/>
        <v>0</v>
      </c>
      <c r="K43" s="47">
        <f t="shared" si="5"/>
        <v>0</v>
      </c>
      <c r="L43" s="47">
        <f t="shared" si="5"/>
        <v>0</v>
      </c>
      <c r="M43" s="47">
        <f t="shared" si="5"/>
        <v>0</v>
      </c>
    </row>
    <row r="44" spans="1:13" ht="45" customHeight="1">
      <c r="A44" s="102"/>
      <c r="B44" s="102"/>
      <c r="C44" s="102"/>
      <c r="D44" s="102"/>
      <c r="E44" s="45" t="s">
        <v>6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</row>
    <row r="45" spans="1:13" ht="56.25">
      <c r="A45" s="102"/>
      <c r="B45" s="102"/>
      <c r="C45" s="102"/>
      <c r="D45" s="102"/>
      <c r="E45" s="45" t="s">
        <v>7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</row>
    <row r="46" spans="1:13" ht="27" customHeight="1">
      <c r="A46" s="102"/>
      <c r="B46" s="102"/>
      <c r="C46" s="102"/>
      <c r="D46" s="102"/>
      <c r="E46" s="45" t="s">
        <v>76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</row>
    <row r="47" ht="15.75">
      <c r="A47" s="48"/>
    </row>
  </sheetData>
  <sheetProtection/>
  <mergeCells count="46">
    <mergeCell ref="F21:M21"/>
    <mergeCell ref="F35:F36"/>
    <mergeCell ref="G35:G36"/>
    <mergeCell ref="H35:H36"/>
    <mergeCell ref="I35:I36"/>
    <mergeCell ref="A43:A46"/>
    <mergeCell ref="B43:B46"/>
    <mergeCell ref="C43:C46"/>
    <mergeCell ref="D43:D46"/>
    <mergeCell ref="A34:A38"/>
    <mergeCell ref="B34:B38"/>
    <mergeCell ref="C34:C38"/>
    <mergeCell ref="D34:D38"/>
    <mergeCell ref="M35:M36"/>
    <mergeCell ref="A39:A42"/>
    <mergeCell ref="B39:B42"/>
    <mergeCell ref="C39:C42"/>
    <mergeCell ref="D39:D42"/>
    <mergeCell ref="E35:E36"/>
    <mergeCell ref="K35:K36"/>
    <mergeCell ref="L35:L36"/>
    <mergeCell ref="J35:J36"/>
    <mergeCell ref="A24:A27"/>
    <mergeCell ref="B24:B27"/>
    <mergeCell ref="C24:C27"/>
    <mergeCell ref="D24:D27"/>
    <mergeCell ref="A28:M29"/>
    <mergeCell ref="A30:A33"/>
    <mergeCell ref="B30:B33"/>
    <mergeCell ref="C30:C33"/>
    <mergeCell ref="D30:D33"/>
    <mergeCell ref="I12:N12"/>
    <mergeCell ref="I13:N13"/>
    <mergeCell ref="I14:N14"/>
    <mergeCell ref="A16:J16"/>
    <mergeCell ref="A21:A22"/>
    <mergeCell ref="B21:B22"/>
    <mergeCell ref="C21:C22"/>
    <mergeCell ref="D21:D22"/>
    <mergeCell ref="E21:E22"/>
    <mergeCell ref="I6:M6"/>
    <mergeCell ref="I7:N7"/>
    <mergeCell ref="I8:N8"/>
    <mergeCell ref="I9:N9"/>
    <mergeCell ref="I10:N10"/>
    <mergeCell ref="I11:N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2022-02-02T05:56:55Z</cp:lastPrinted>
  <dcterms:created xsi:type="dcterms:W3CDTF">1996-10-08T23:32:33Z</dcterms:created>
  <dcterms:modified xsi:type="dcterms:W3CDTF">2022-02-02T05:57:43Z</dcterms:modified>
  <cp:category/>
  <cp:version/>
  <cp:contentType/>
  <cp:contentStatus/>
</cp:coreProperties>
</file>