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chet-cb19\Desktop\МСОКО\Анисимова\"/>
    </mc:Choice>
  </mc:AlternateContent>
  <bookViews>
    <workbookView xWindow="0" yWindow="0" windowWidth="19200" windowHeight="10995" tabRatio="680" activeTab="2"/>
  </bookViews>
  <sheets>
    <sheet name="квалификация" sheetId="12" r:id="rId1"/>
    <sheet name="ОГЭ-9 Матем." sheetId="1" r:id="rId2"/>
    <sheet name="ЕГЭ-11 " sheetId="2" r:id="rId3"/>
    <sheet name="независ. оценка" sheetId="3" r:id="rId4"/>
    <sheet name="Укомплектованность кадрами" sheetId="16" r:id="rId5"/>
    <sheet name="плановые проверки" sheetId="1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2" l="1"/>
  <c r="F30" i="12"/>
  <c r="E30" i="12"/>
  <c r="D30" i="12"/>
  <c r="E18" i="12"/>
  <c r="G18" i="12" l="1"/>
  <c r="G12" i="12"/>
  <c r="E12" i="12"/>
  <c r="F18" i="12"/>
  <c r="D18" i="12"/>
  <c r="F12" i="12"/>
  <c r="D12" i="12"/>
  <c r="D24" i="12"/>
  <c r="F29" i="12"/>
  <c r="E29" i="12"/>
  <c r="D29" i="12"/>
  <c r="C30" i="12" l="1"/>
  <c r="F6" i="16" l="1"/>
  <c r="F10" i="16"/>
  <c r="F14" i="16"/>
  <c r="E15" i="16"/>
  <c r="D15" i="16"/>
  <c r="C7" i="16"/>
  <c r="F7" i="16" s="1"/>
  <c r="C8" i="16"/>
  <c r="F8" i="16" s="1"/>
  <c r="C9" i="16"/>
  <c r="F9" i="16" s="1"/>
  <c r="C10" i="16"/>
  <c r="C11" i="16"/>
  <c r="F11" i="16" s="1"/>
  <c r="C12" i="16"/>
  <c r="F12" i="16" s="1"/>
  <c r="C13" i="16"/>
  <c r="F13" i="16" s="1"/>
  <c r="C14" i="16"/>
  <c r="C6" i="16"/>
  <c r="U11" i="2"/>
  <c r="U9" i="2"/>
  <c r="T11" i="2"/>
  <c r="S11" i="2"/>
  <c r="S9" i="2"/>
  <c r="R11" i="2"/>
  <c r="Q9" i="2"/>
  <c r="Q11" i="2"/>
  <c r="Q8" i="2"/>
  <c r="P11" i="2"/>
  <c r="O8" i="2"/>
  <c r="O9" i="2"/>
  <c r="O10" i="2"/>
  <c r="O11" i="2"/>
  <c r="O7" i="2"/>
  <c r="N11" i="2"/>
  <c r="M8" i="2"/>
  <c r="M9" i="2"/>
  <c r="M11" i="2"/>
  <c r="M7" i="2"/>
  <c r="L11" i="2"/>
  <c r="K8" i="2"/>
  <c r="K9" i="2"/>
  <c r="K10" i="2"/>
  <c r="K11" i="2"/>
  <c r="K7" i="2"/>
  <c r="J11" i="2"/>
  <c r="I8" i="2"/>
  <c r="I9" i="2"/>
  <c r="I10" i="2"/>
  <c r="I11" i="2"/>
  <c r="I7" i="2"/>
  <c r="H11" i="2"/>
  <c r="G8" i="2"/>
  <c r="G9" i="2"/>
  <c r="G10" i="2"/>
  <c r="G11" i="2"/>
  <c r="G7" i="2"/>
  <c r="F11" i="2"/>
  <c r="E8" i="2"/>
  <c r="E9" i="2"/>
  <c r="E10" i="2"/>
  <c r="E11" i="2"/>
  <c r="E7" i="2"/>
  <c r="D11" i="2"/>
  <c r="K9" i="1"/>
  <c r="K10" i="1"/>
  <c r="K12" i="1"/>
  <c r="K13" i="1"/>
  <c r="K15" i="1"/>
  <c r="K16" i="1"/>
  <c r="K17" i="1"/>
  <c r="K8" i="1"/>
  <c r="J18" i="1"/>
  <c r="J11" i="1"/>
  <c r="I9" i="1"/>
  <c r="I10" i="1"/>
  <c r="I12" i="1"/>
  <c r="I13" i="1"/>
  <c r="I15" i="1"/>
  <c r="I16" i="1"/>
  <c r="I17" i="1"/>
  <c r="I8" i="1"/>
  <c r="H18" i="1"/>
  <c r="H11" i="1"/>
  <c r="C11" i="2"/>
  <c r="C15" i="16" l="1"/>
  <c r="F15" i="16" s="1"/>
  <c r="J19" i="1"/>
  <c r="H19" i="1"/>
  <c r="D18" i="1" l="1"/>
  <c r="F12" i="1"/>
  <c r="C18" i="1"/>
  <c r="D11" i="1"/>
  <c r="C11" i="1"/>
  <c r="K18" i="1" l="1"/>
  <c r="I18" i="1"/>
  <c r="C19" i="1"/>
  <c r="I11" i="1"/>
  <c r="K11" i="1"/>
  <c r="D19" i="1"/>
  <c r="E19" i="1" s="1"/>
  <c r="K19" i="1" l="1"/>
  <c r="I19" i="1"/>
  <c r="E9" i="1"/>
  <c r="E10" i="1"/>
  <c r="E12" i="1"/>
  <c r="E13" i="1"/>
  <c r="E15" i="1"/>
  <c r="E16" i="1"/>
  <c r="E17" i="1"/>
  <c r="E8" i="1"/>
  <c r="E18" i="1" l="1"/>
  <c r="F9" i="1"/>
  <c r="G9" i="1" s="1"/>
  <c r="F10" i="1"/>
  <c r="G10" i="1" s="1"/>
  <c r="G12" i="1"/>
  <c r="F13" i="1"/>
  <c r="F14" i="1"/>
  <c r="F15" i="1"/>
  <c r="G15" i="1" s="1"/>
  <c r="F16" i="1"/>
  <c r="G16" i="1" s="1"/>
  <c r="F17" i="1"/>
  <c r="G17" i="1" s="1"/>
  <c r="F19" i="1"/>
  <c r="G19" i="1" s="1"/>
  <c r="F8" i="1"/>
  <c r="F11" i="1" l="1"/>
  <c r="G13" i="1"/>
  <c r="F18" i="1"/>
  <c r="G18" i="1" s="1"/>
  <c r="G8" i="1"/>
  <c r="E11" i="1"/>
  <c r="G11" i="1"/>
</calcChain>
</file>

<file path=xl/sharedStrings.xml><?xml version="1.0" encoding="utf-8"?>
<sst xmlns="http://schemas.openxmlformats.org/spreadsheetml/2006/main" count="236" uniqueCount="92">
  <si>
    <t>МБОУ "Атнарская СОШ"</t>
  </si>
  <si>
    <t>МБОУ "Большеатменская СОШ"</t>
  </si>
  <si>
    <t>МБОУ "Красночетайская СОШ"</t>
  </si>
  <si>
    <t>МБОУ "Новоатайская СОШ"</t>
  </si>
  <si>
    <t>МБОУ "Питеркинская СОШ"</t>
  </si>
  <si>
    <t>МБОУ "Верхнеаккозинская ООШ"</t>
  </si>
  <si>
    <t>МБОУ "Мижеркасинская ООШ"</t>
  </si>
  <si>
    <t>МБОУ "Хозанкинская ООШ"</t>
  </si>
  <si>
    <t>МБОУ "Шолинская ООШ"</t>
  </si>
  <si>
    <t>Наименование ОО</t>
  </si>
  <si>
    <t>№№пп</t>
  </si>
  <si>
    <t>%</t>
  </si>
  <si>
    <t>кол-во</t>
  </si>
  <si>
    <t>Итого по Красночетайскому району</t>
  </si>
  <si>
    <t xml:space="preserve">Мониторинг </t>
  </si>
  <si>
    <t>общая численность обучающихся</t>
  </si>
  <si>
    <t>Мониторинг составлен на основании данных протокола проверки результатов ГИА-9 в 2021г. из РИС ГИА</t>
  </si>
  <si>
    <t>Мониторинг</t>
  </si>
  <si>
    <t>МАОУ "Красночетайская СОШ"</t>
  </si>
  <si>
    <t>Мониторинг составлен на основании данных протокола проверки результатов ГИА-11 в 2021г. из РИС ГИА</t>
  </si>
  <si>
    <t>Малокомплектные ОО</t>
  </si>
  <si>
    <t>Базовые ОО</t>
  </si>
  <si>
    <t xml:space="preserve">по показателю "Доля руководителей образовательных организаций, повысивших уровень профессиональных компетенций" </t>
  </si>
  <si>
    <t>Средние общеобразовательные школы</t>
  </si>
  <si>
    <t>Основные общеобразовательные школы</t>
  </si>
  <si>
    <t>Дошкольные образовательные учреждения</t>
  </si>
  <si>
    <t>Образовательные организации</t>
  </si>
  <si>
    <t>Учреждения дополнительного образования</t>
  </si>
  <si>
    <t>Доля, %</t>
  </si>
  <si>
    <t>преодолевшие  базовый уровень, т.е. набравшие минимальное количество баллов</t>
  </si>
  <si>
    <t xml:space="preserve">достижения обучающимися предметных результатов  освоения основной образовательной программы основного общего образования  (базовый уровень) по итогам 2020-2021 учебного года </t>
  </si>
  <si>
    <t xml:space="preserve">непреодолевшие базовый уровень </t>
  </si>
  <si>
    <t xml:space="preserve">достижения обучающимися предметных результатов  освоения основной образовательной программы среднего общего образования (набравшие 80 и более баллов) по итогам 2020-2021 учебного года </t>
  </si>
  <si>
    <t>по показателю "Доля руководителей, образовательные организации которых получили высокие (80% и выше) результаты по итогам независимой оценки качества условий осуществления образовательной деятельности"</t>
  </si>
  <si>
    <t>Наименование  образовательной организации</t>
  </si>
  <si>
    <t>Результаты независимой оценки, %</t>
  </si>
  <si>
    <t>-</t>
  </si>
  <si>
    <t>составитель: Анисимова А.Г.</t>
  </si>
  <si>
    <t>Кол-во обучающихся, набравшие 80 баллов и выше</t>
  </si>
  <si>
    <t>Математика</t>
  </si>
  <si>
    <t>Русккий язык</t>
  </si>
  <si>
    <t>Математика профильная</t>
  </si>
  <si>
    <t>Русский язык</t>
  </si>
  <si>
    <t>Физика</t>
  </si>
  <si>
    <t>Химия</t>
  </si>
  <si>
    <t>Биология</t>
  </si>
  <si>
    <t>Обществознание</t>
  </si>
  <si>
    <t>История</t>
  </si>
  <si>
    <t>Английский язык</t>
  </si>
  <si>
    <t>Информатика и КТ</t>
  </si>
  <si>
    <t>по показателю "Доля руководителей, общеобразовательные организации которых полностью укомплектованы педагогическими кадрами"</t>
  </si>
  <si>
    <t>МАДОУ "Детский сад "Солнышко"</t>
  </si>
  <si>
    <t>МАДОУ "Детский сад "Рябинушка"</t>
  </si>
  <si>
    <t>МАДОУ "Детский сад "Колосок"</t>
  </si>
  <si>
    <t>МАДОУ "Детский сад "Ромашка"</t>
  </si>
  <si>
    <t>№ п/п</t>
  </si>
  <si>
    <t>89,24*</t>
  </si>
  <si>
    <t>81,68*</t>
  </si>
  <si>
    <t>80,8*</t>
  </si>
  <si>
    <t>81,96*</t>
  </si>
  <si>
    <t>89,16*</t>
  </si>
  <si>
    <t>МБУДО "Дом детского творчества"</t>
  </si>
  <si>
    <t>МАУДО "Красночетайская ДШИ"</t>
  </si>
  <si>
    <t xml:space="preserve"> МАУДО "Детско-юношеская школа -ФСК "Хастар"</t>
  </si>
  <si>
    <t>90,68*</t>
  </si>
  <si>
    <t>Доля получивших высокие (80% и выше) результаты=7/16*100=43,75%</t>
  </si>
  <si>
    <t>Школы</t>
  </si>
  <si>
    <t>Дошкольные учреждения</t>
  </si>
  <si>
    <t>Количество  вакантных должностей (педагогич. работники), единиц</t>
  </si>
  <si>
    <t>Количество фактических педагогических работников (без внешних совместителей), единиц</t>
  </si>
  <si>
    <t>Общая численность руководителе, единиц</t>
  </si>
  <si>
    <t>Процент укомплектованности, %</t>
  </si>
  <si>
    <t>Доля руководителей, общеобразовательные организации которых полностью укомплектованы педагогическими кадрами= 7/9*100=77,77%</t>
  </si>
  <si>
    <t>Общее количество  необходимых педагогич. работников (без внешних совместителей), единиц</t>
  </si>
  <si>
    <t>Итоги плановых проверок Управления по контролю и надзору в сфере образования, выявлены/не выявлены</t>
  </si>
  <si>
    <t>*-ОУ, получившие высокие (80% и выше) результаты</t>
  </si>
  <si>
    <t>по показателю "Доля руководителей, в общеобразовательных организациях которых по итогам плановых проверок Управления по контролю и надзору в сфере образования Минобразования Чувашии (федеральный государственный надзор, лицензионный контроль) не выявлены нарушения обязательных требований законодательства в сфере образования"</t>
  </si>
  <si>
    <t>выявлены</t>
  </si>
  <si>
    <t>не вывлены</t>
  </si>
  <si>
    <t>не выявлены</t>
  </si>
  <si>
    <t>выявлены-3, не выявлены -1</t>
  </si>
  <si>
    <t>выявлены - 3, не выявлены -1</t>
  </si>
  <si>
    <t>Доля руководителей, в ОУ котрых по результатам проверки не выявлены нарушения в 2020 г. 1/4*100=25,0%</t>
  </si>
  <si>
    <t>Численность руководителей, повысивших уровень профессиональных компетенций, единиц</t>
  </si>
  <si>
    <t>Итого основные общеобразовательные школы</t>
  </si>
  <si>
    <t>МБДОУ "Детский сад "Колосок"</t>
  </si>
  <si>
    <t>МБДОУ "Детский сад "Ромашка"</t>
  </si>
  <si>
    <t>МБДОУ "Детский сад "Рябинушка"</t>
  </si>
  <si>
    <t>Итого дошкольные общеобразовательные школы</t>
  </si>
  <si>
    <t>Итого учреждения дополнительного образования</t>
  </si>
  <si>
    <t>№п/п</t>
  </si>
  <si>
    <t>Итого средние общеобразовательные школы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</si>
</sst>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164" fontId="4" fillId="0" borderId="0" xfId="0" applyNumberFormat="1" applyFont="1" applyBorder="1"/>
    <xf numFmtId="2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/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/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0" fillId="0" borderId="1" xfId="0" applyBorder="1" applyAlignment="1"/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0" workbookViewId="0">
      <selection activeCell="B11" sqref="B11"/>
    </sheetView>
  </sheetViews>
  <sheetFormatPr defaultRowHeight="15" x14ac:dyDescent="0.25"/>
  <cols>
    <col min="1" max="1" width="6.28515625" customWidth="1"/>
    <col min="2" max="2" width="40.42578125" customWidth="1"/>
    <col min="3" max="3" width="14.7109375" customWidth="1"/>
    <col min="4" max="4" width="18.140625" customWidth="1"/>
    <col min="5" max="5" width="8.42578125" customWidth="1"/>
    <col min="6" max="6" width="18.85546875" customWidth="1"/>
  </cols>
  <sheetData>
    <row r="1" spans="1:7" x14ac:dyDescent="0.25">
      <c r="A1" s="41" t="s">
        <v>17</v>
      </c>
      <c r="B1" s="42"/>
      <c r="C1" s="42"/>
      <c r="D1" s="42"/>
      <c r="E1" s="42"/>
      <c r="F1" s="42"/>
      <c r="G1" s="42"/>
    </row>
    <row r="2" spans="1:7" ht="17.25" customHeight="1" x14ac:dyDescent="0.25">
      <c r="A2" s="41" t="s">
        <v>22</v>
      </c>
      <c r="B2" s="43"/>
      <c r="C2" s="43"/>
      <c r="D2" s="43"/>
      <c r="E2" s="43"/>
      <c r="F2" s="43"/>
      <c r="G2" s="43"/>
    </row>
    <row r="3" spans="1:7" ht="11.25" customHeight="1" x14ac:dyDescent="0.25">
      <c r="B3" s="31"/>
      <c r="C3" s="31"/>
      <c r="D3" s="31"/>
      <c r="E3" s="31"/>
      <c r="F3" s="30"/>
      <c r="G3" s="30"/>
    </row>
    <row r="4" spans="1:7" x14ac:dyDescent="0.25">
      <c r="A4" s="45" t="s">
        <v>90</v>
      </c>
      <c r="B4" s="46" t="s">
        <v>26</v>
      </c>
      <c r="C4" s="48" t="s">
        <v>70</v>
      </c>
      <c r="D4" s="44">
        <v>2020</v>
      </c>
      <c r="E4" s="44"/>
      <c r="F4" s="44">
        <v>2021</v>
      </c>
      <c r="G4" s="44"/>
    </row>
    <row r="5" spans="1:7" ht="108" customHeight="1" x14ac:dyDescent="0.25">
      <c r="A5" s="45"/>
      <c r="B5" s="47"/>
      <c r="C5" s="47"/>
      <c r="D5" s="32" t="s">
        <v>83</v>
      </c>
      <c r="E5" s="32" t="s">
        <v>28</v>
      </c>
      <c r="F5" s="32" t="s">
        <v>83</v>
      </c>
      <c r="G5" s="32" t="s">
        <v>28</v>
      </c>
    </row>
    <row r="6" spans="1:7" x14ac:dyDescent="0.25">
      <c r="A6" s="33"/>
      <c r="B6" s="36" t="s">
        <v>23</v>
      </c>
      <c r="C6" s="37"/>
      <c r="D6" s="35"/>
      <c r="E6" s="35"/>
      <c r="F6" s="39"/>
      <c r="G6" s="33"/>
    </row>
    <row r="7" spans="1:7" x14ac:dyDescent="0.25">
      <c r="A7" s="33">
        <v>1</v>
      </c>
      <c r="B7" s="33" t="s">
        <v>0</v>
      </c>
      <c r="C7" s="34">
        <v>1</v>
      </c>
      <c r="D7" s="35">
        <v>1</v>
      </c>
      <c r="E7" s="35">
        <v>100</v>
      </c>
      <c r="F7" s="39">
        <v>0</v>
      </c>
      <c r="G7" s="39">
        <v>0</v>
      </c>
    </row>
    <row r="8" spans="1:7" x14ac:dyDescent="0.25">
      <c r="A8" s="33">
        <v>2</v>
      </c>
      <c r="B8" s="33" t="s">
        <v>1</v>
      </c>
      <c r="C8" s="34">
        <v>1</v>
      </c>
      <c r="D8" s="35">
        <v>0</v>
      </c>
      <c r="E8" s="35">
        <v>0</v>
      </c>
      <c r="F8" s="39">
        <v>0</v>
      </c>
      <c r="G8" s="39">
        <v>0</v>
      </c>
    </row>
    <row r="9" spans="1:7" x14ac:dyDescent="0.25">
      <c r="A9" s="33">
        <v>3</v>
      </c>
      <c r="B9" s="33" t="s">
        <v>18</v>
      </c>
      <c r="C9" s="34">
        <v>1</v>
      </c>
      <c r="D9" s="35">
        <v>1</v>
      </c>
      <c r="E9" s="35">
        <v>100</v>
      </c>
      <c r="F9" s="39">
        <v>0</v>
      </c>
      <c r="G9" s="39">
        <v>0</v>
      </c>
    </row>
    <row r="10" spans="1:7" x14ac:dyDescent="0.25">
      <c r="A10" s="33">
        <v>4</v>
      </c>
      <c r="B10" s="33" t="s">
        <v>3</v>
      </c>
      <c r="C10" s="34">
        <v>1</v>
      </c>
      <c r="D10" s="35">
        <v>1</v>
      </c>
      <c r="E10" s="35">
        <v>100</v>
      </c>
      <c r="F10" s="39">
        <v>1</v>
      </c>
      <c r="G10" s="39">
        <v>100</v>
      </c>
    </row>
    <row r="11" spans="1:7" x14ac:dyDescent="0.25">
      <c r="A11" s="33">
        <v>5</v>
      </c>
      <c r="B11" s="33" t="s">
        <v>4</v>
      </c>
      <c r="C11" s="34">
        <v>1</v>
      </c>
      <c r="D11" s="35">
        <v>1</v>
      </c>
      <c r="E11" s="35">
        <v>100</v>
      </c>
      <c r="F11" s="39">
        <v>0</v>
      </c>
      <c r="G11" s="39">
        <v>0</v>
      </c>
    </row>
    <row r="12" spans="1:7" ht="30" x14ac:dyDescent="0.25">
      <c r="A12" s="33"/>
      <c r="B12" s="40" t="s">
        <v>91</v>
      </c>
      <c r="C12" s="34">
        <v>5</v>
      </c>
      <c r="D12" s="35">
        <f>SUM(D7:D11)</f>
        <v>4</v>
      </c>
      <c r="E12" s="35">
        <f>D12/C12*100</f>
        <v>80</v>
      </c>
      <c r="F12" s="39">
        <f>SUM(F7:F11)</f>
        <v>1</v>
      </c>
      <c r="G12" s="39">
        <f>F12/C12*100</f>
        <v>20</v>
      </c>
    </row>
    <row r="13" spans="1:7" x14ac:dyDescent="0.25">
      <c r="A13" s="33"/>
      <c r="B13" s="33" t="s">
        <v>24</v>
      </c>
      <c r="C13" s="34"/>
      <c r="D13" s="35"/>
      <c r="E13" s="35"/>
      <c r="F13" s="39"/>
      <c r="G13" s="39"/>
    </row>
    <row r="14" spans="1:7" x14ac:dyDescent="0.25">
      <c r="A14" s="33">
        <v>6</v>
      </c>
      <c r="B14" s="33" t="s">
        <v>5</v>
      </c>
      <c r="C14" s="34">
        <v>1</v>
      </c>
      <c r="D14" s="35">
        <v>0</v>
      </c>
      <c r="E14" s="35">
        <v>0</v>
      </c>
      <c r="F14" s="39">
        <v>0</v>
      </c>
      <c r="G14" s="39">
        <v>0</v>
      </c>
    </row>
    <row r="15" spans="1:7" x14ac:dyDescent="0.25">
      <c r="A15" s="33">
        <v>7</v>
      </c>
      <c r="B15" s="33" t="s">
        <v>6</v>
      </c>
      <c r="C15" s="34">
        <v>1</v>
      </c>
      <c r="D15" s="35">
        <v>0</v>
      </c>
      <c r="E15" s="35">
        <v>0</v>
      </c>
      <c r="F15" s="39">
        <v>0</v>
      </c>
      <c r="G15" s="39">
        <v>0</v>
      </c>
    </row>
    <row r="16" spans="1:7" x14ac:dyDescent="0.25">
      <c r="A16" s="33">
        <v>8</v>
      </c>
      <c r="B16" s="33" t="s">
        <v>8</v>
      </c>
      <c r="C16" s="34">
        <v>1</v>
      </c>
      <c r="D16" s="35">
        <v>0</v>
      </c>
      <c r="E16" s="35">
        <v>0</v>
      </c>
      <c r="F16" s="39">
        <v>1</v>
      </c>
      <c r="G16" s="39">
        <v>100</v>
      </c>
    </row>
    <row r="17" spans="1:7" x14ac:dyDescent="0.25">
      <c r="A17" s="33">
        <v>9</v>
      </c>
      <c r="B17" s="33" t="s">
        <v>7</v>
      </c>
      <c r="C17" s="34">
        <v>1</v>
      </c>
      <c r="D17" s="35">
        <v>1</v>
      </c>
      <c r="E17" s="35">
        <v>100</v>
      </c>
      <c r="F17" s="39">
        <v>0</v>
      </c>
      <c r="G17" s="39">
        <v>0</v>
      </c>
    </row>
    <row r="18" spans="1:7" ht="30" x14ac:dyDescent="0.25">
      <c r="A18" s="33"/>
      <c r="B18" s="40" t="s">
        <v>84</v>
      </c>
      <c r="C18" s="34">
        <v>4</v>
      </c>
      <c r="D18" s="35">
        <f>SUM(D14:D17)</f>
        <v>1</v>
      </c>
      <c r="E18" s="35">
        <f>D18/C18*100</f>
        <v>25</v>
      </c>
      <c r="F18" s="39">
        <f>SUM(F14:F17)</f>
        <v>1</v>
      </c>
      <c r="G18" s="39">
        <f>F18/C18*100</f>
        <v>25</v>
      </c>
    </row>
    <row r="19" spans="1:7" x14ac:dyDescent="0.25">
      <c r="A19" s="33"/>
      <c r="B19" s="33" t="s">
        <v>25</v>
      </c>
      <c r="C19" s="34"/>
      <c r="D19" s="35"/>
      <c r="E19" s="35"/>
      <c r="F19" s="39"/>
      <c r="G19" s="39"/>
    </row>
    <row r="20" spans="1:7" x14ac:dyDescent="0.25">
      <c r="A20" s="33">
        <v>10</v>
      </c>
      <c r="B20" s="33" t="s">
        <v>85</v>
      </c>
      <c r="C20" s="34">
        <v>1</v>
      </c>
      <c r="D20" s="35">
        <v>0</v>
      </c>
      <c r="E20" s="35">
        <v>0</v>
      </c>
      <c r="F20" s="39">
        <v>0</v>
      </c>
      <c r="G20" s="39">
        <v>0</v>
      </c>
    </row>
    <row r="21" spans="1:7" x14ac:dyDescent="0.25">
      <c r="A21" s="33">
        <v>11</v>
      </c>
      <c r="B21" s="33" t="s">
        <v>86</v>
      </c>
      <c r="C21" s="34">
        <v>1</v>
      </c>
      <c r="D21" s="35">
        <v>0</v>
      </c>
      <c r="E21" s="35">
        <v>0</v>
      </c>
      <c r="F21" s="39">
        <v>0</v>
      </c>
      <c r="G21" s="39">
        <v>0</v>
      </c>
    </row>
    <row r="22" spans="1:7" x14ac:dyDescent="0.25">
      <c r="A22" s="33">
        <v>12</v>
      </c>
      <c r="B22" s="33" t="s">
        <v>87</v>
      </c>
      <c r="C22" s="34">
        <v>1</v>
      </c>
      <c r="D22" s="35">
        <v>1</v>
      </c>
      <c r="E22" s="35">
        <v>100</v>
      </c>
      <c r="F22" s="39">
        <v>0</v>
      </c>
      <c r="G22" s="39">
        <v>0</v>
      </c>
    </row>
    <row r="23" spans="1:7" x14ac:dyDescent="0.25">
      <c r="A23" s="33">
        <v>13</v>
      </c>
      <c r="B23" s="33" t="s">
        <v>51</v>
      </c>
      <c r="C23" s="34">
        <v>1</v>
      </c>
      <c r="D23" s="35">
        <v>0</v>
      </c>
      <c r="E23" s="35">
        <v>0</v>
      </c>
      <c r="F23" s="39">
        <v>0</v>
      </c>
      <c r="G23" s="39">
        <v>0</v>
      </c>
    </row>
    <row r="24" spans="1:7" ht="27.75" customHeight="1" x14ac:dyDescent="0.25">
      <c r="A24" s="33"/>
      <c r="B24" s="40" t="s">
        <v>88</v>
      </c>
      <c r="C24" s="34">
        <v>4</v>
      </c>
      <c r="D24" s="35">
        <f>SUM(D20:D23)</f>
        <v>1</v>
      </c>
      <c r="E24" s="35">
        <v>25</v>
      </c>
      <c r="F24" s="39">
        <v>0</v>
      </c>
      <c r="G24" s="39">
        <v>0</v>
      </c>
    </row>
    <row r="25" spans="1:7" x14ac:dyDescent="0.25">
      <c r="A25" s="33"/>
      <c r="B25" s="33" t="s">
        <v>27</v>
      </c>
      <c r="C25" s="34"/>
      <c r="D25" s="35"/>
      <c r="E25" s="35"/>
      <c r="F25" s="39"/>
      <c r="G25" s="39"/>
    </row>
    <row r="26" spans="1:7" ht="15.75" x14ac:dyDescent="0.25">
      <c r="A26" s="33">
        <v>14</v>
      </c>
      <c r="B26" s="13" t="s">
        <v>61</v>
      </c>
      <c r="C26" s="34">
        <v>1</v>
      </c>
      <c r="D26" s="35">
        <v>0</v>
      </c>
      <c r="E26" s="35">
        <v>0</v>
      </c>
      <c r="F26" s="39">
        <v>0</v>
      </c>
      <c r="G26" s="39">
        <v>0</v>
      </c>
    </row>
    <row r="27" spans="1:7" ht="15.75" x14ac:dyDescent="0.25">
      <c r="A27" s="33">
        <v>15</v>
      </c>
      <c r="B27" s="13" t="s">
        <v>62</v>
      </c>
      <c r="C27" s="34">
        <v>1</v>
      </c>
      <c r="D27" s="35">
        <v>0</v>
      </c>
      <c r="E27" s="35">
        <v>0</v>
      </c>
      <c r="F27" s="39">
        <v>0</v>
      </c>
      <c r="G27" s="39">
        <v>0</v>
      </c>
    </row>
    <row r="28" spans="1:7" ht="34.5" customHeight="1" x14ac:dyDescent="0.25">
      <c r="A28" s="33">
        <v>16</v>
      </c>
      <c r="B28" s="23" t="s">
        <v>63</v>
      </c>
      <c r="C28" s="34">
        <v>1</v>
      </c>
      <c r="D28" s="35">
        <v>0</v>
      </c>
      <c r="E28" s="35">
        <v>0</v>
      </c>
      <c r="F28" s="39">
        <v>0</v>
      </c>
      <c r="G28" s="39">
        <v>0</v>
      </c>
    </row>
    <row r="29" spans="1:7" ht="30" customHeight="1" x14ac:dyDescent="0.25">
      <c r="A29" s="5"/>
      <c r="B29" s="23" t="s">
        <v>89</v>
      </c>
      <c r="C29" s="34">
        <v>3</v>
      </c>
      <c r="D29" s="35">
        <f>SUM(D26:D28)</f>
        <v>0</v>
      </c>
      <c r="E29" s="35">
        <f>SUM(E26:E28)</f>
        <v>0</v>
      </c>
      <c r="F29" s="39">
        <f>SUM(F26:F28)</f>
        <v>0</v>
      </c>
      <c r="G29" s="39">
        <v>0</v>
      </c>
    </row>
    <row r="30" spans="1:7" x14ac:dyDescent="0.25">
      <c r="A30" s="5"/>
      <c r="B30" s="33" t="s">
        <v>13</v>
      </c>
      <c r="C30" s="34">
        <f>C12+C18+C24+C29</f>
        <v>16</v>
      </c>
      <c r="D30" s="35">
        <f>D12+D18+D24+D29</f>
        <v>6</v>
      </c>
      <c r="E30" s="35">
        <f>D30/C30*100</f>
        <v>37.5</v>
      </c>
      <c r="F30" s="39">
        <f>F12+F18+F24+F29</f>
        <v>2</v>
      </c>
      <c r="G30" s="39">
        <f>F30/C30*100</f>
        <v>12.5</v>
      </c>
    </row>
    <row r="31" spans="1:7" x14ac:dyDescent="0.25">
      <c r="B31" s="30"/>
      <c r="C31" s="30"/>
      <c r="D31" s="30"/>
      <c r="E31" s="30"/>
      <c r="F31" s="30"/>
      <c r="G31" s="38"/>
    </row>
  </sheetData>
  <mergeCells count="7">
    <mergeCell ref="A1:G1"/>
    <mergeCell ref="A2:G2"/>
    <mergeCell ref="F4:G4"/>
    <mergeCell ref="A4:A5"/>
    <mergeCell ref="B4:B5"/>
    <mergeCell ref="C4:C5"/>
    <mergeCell ref="D4:E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A3" sqref="A3:K19"/>
    </sheetView>
  </sheetViews>
  <sheetFormatPr defaultRowHeight="18.75" x14ac:dyDescent="0.3"/>
  <cols>
    <col min="1" max="1" width="4.7109375" style="1" customWidth="1"/>
    <col min="2" max="2" width="42.85546875" style="1" customWidth="1"/>
    <col min="3" max="3" width="12" style="1" customWidth="1"/>
    <col min="4" max="4" width="9.140625" style="1" customWidth="1"/>
    <col min="5" max="5" width="10.140625" style="1" customWidth="1"/>
    <col min="6" max="6" width="9.140625" style="1" customWidth="1"/>
    <col min="7" max="7" width="11.28515625" style="1" customWidth="1"/>
    <col min="8" max="16384" width="9.140625" style="1"/>
  </cols>
  <sheetData>
    <row r="1" spans="1:11" x14ac:dyDescent="0.3">
      <c r="A1" s="49" t="s">
        <v>14</v>
      </c>
      <c r="B1" s="49"/>
      <c r="C1" s="49"/>
      <c r="D1" s="49"/>
      <c r="E1" s="49"/>
      <c r="F1" s="49"/>
      <c r="G1" s="49"/>
      <c r="H1" s="42"/>
      <c r="I1" s="42"/>
      <c r="J1" s="42"/>
      <c r="K1" s="42"/>
    </row>
    <row r="2" spans="1:11" ht="37.5" customHeight="1" x14ac:dyDescent="0.3">
      <c r="A2" s="49" t="s">
        <v>30</v>
      </c>
      <c r="B2" s="49"/>
      <c r="C2" s="49"/>
      <c r="D2" s="49"/>
      <c r="E2" s="49"/>
      <c r="F2" s="49"/>
      <c r="G2" s="49"/>
      <c r="H2" s="42"/>
      <c r="I2" s="42"/>
      <c r="J2" s="42"/>
      <c r="K2" s="42"/>
    </row>
    <row r="3" spans="1:11" ht="21.75" customHeight="1" x14ac:dyDescent="0.3">
      <c r="A3" s="63" t="s">
        <v>10</v>
      </c>
      <c r="B3" s="63" t="s">
        <v>9</v>
      </c>
      <c r="C3" s="63" t="s">
        <v>15</v>
      </c>
      <c r="D3" s="50" t="s">
        <v>39</v>
      </c>
      <c r="E3" s="51"/>
      <c r="F3" s="51"/>
      <c r="G3" s="51"/>
      <c r="H3" s="50" t="s">
        <v>40</v>
      </c>
      <c r="I3" s="51"/>
      <c r="J3" s="51"/>
      <c r="K3" s="51"/>
    </row>
    <row r="4" spans="1:11" ht="17.25" customHeight="1" x14ac:dyDescent="0.3">
      <c r="A4" s="64"/>
      <c r="B4" s="51"/>
      <c r="C4" s="51"/>
      <c r="D4" s="63" t="s">
        <v>31</v>
      </c>
      <c r="E4" s="64"/>
      <c r="F4" s="50" t="s">
        <v>29</v>
      </c>
      <c r="G4" s="51"/>
      <c r="H4" s="63" t="s">
        <v>31</v>
      </c>
      <c r="I4" s="64"/>
      <c r="J4" s="50" t="s">
        <v>29</v>
      </c>
      <c r="K4" s="51"/>
    </row>
    <row r="5" spans="1:11" ht="36" customHeight="1" x14ac:dyDescent="0.3">
      <c r="A5" s="64"/>
      <c r="B5" s="51"/>
      <c r="C5" s="51"/>
      <c r="D5" s="64"/>
      <c r="E5" s="64"/>
      <c r="F5" s="51"/>
      <c r="G5" s="51"/>
      <c r="H5" s="64"/>
      <c r="I5" s="64"/>
      <c r="J5" s="51"/>
      <c r="K5" s="51"/>
    </row>
    <row r="6" spans="1:11" ht="57.75" customHeight="1" x14ac:dyDescent="0.3">
      <c r="A6" s="64"/>
      <c r="B6" s="51"/>
      <c r="C6" s="51"/>
      <c r="D6" s="64"/>
      <c r="E6" s="64"/>
      <c r="F6" s="51"/>
      <c r="G6" s="51"/>
      <c r="H6" s="64"/>
      <c r="I6" s="64"/>
      <c r="J6" s="51"/>
      <c r="K6" s="51"/>
    </row>
    <row r="7" spans="1:11" ht="16.5" customHeight="1" x14ac:dyDescent="0.3">
      <c r="A7" s="64"/>
      <c r="B7" s="51"/>
      <c r="C7" s="51"/>
      <c r="D7" s="65" t="s">
        <v>12</v>
      </c>
      <c r="E7" s="65" t="s">
        <v>11</v>
      </c>
      <c r="F7" s="65" t="s">
        <v>12</v>
      </c>
      <c r="G7" s="65" t="s">
        <v>11</v>
      </c>
      <c r="H7" s="65" t="s">
        <v>12</v>
      </c>
      <c r="I7" s="65" t="s">
        <v>11</v>
      </c>
      <c r="J7" s="65" t="s">
        <v>12</v>
      </c>
      <c r="K7" s="65" t="s">
        <v>11</v>
      </c>
    </row>
    <row r="8" spans="1:11" x14ac:dyDescent="0.3">
      <c r="A8" s="66">
        <v>1</v>
      </c>
      <c r="B8" s="66" t="s">
        <v>0</v>
      </c>
      <c r="C8" s="66">
        <v>17</v>
      </c>
      <c r="D8" s="66">
        <v>3</v>
      </c>
      <c r="E8" s="67">
        <f t="shared" ref="E8:E13" si="0">SUM(D8*100/C8)</f>
        <v>17.647058823529413</v>
      </c>
      <c r="F8" s="66">
        <f>SUM(C8-D8)</f>
        <v>14</v>
      </c>
      <c r="G8" s="67">
        <f t="shared" ref="G8:G13" si="1">SUM(F8*100/C8)</f>
        <v>82.352941176470594</v>
      </c>
      <c r="H8" s="66">
        <v>0</v>
      </c>
      <c r="I8" s="67">
        <f>H8/C8*100</f>
        <v>0</v>
      </c>
      <c r="J8" s="66">
        <v>17</v>
      </c>
      <c r="K8" s="67">
        <f>J8/C8*100</f>
        <v>100</v>
      </c>
    </row>
    <row r="9" spans="1:11" x14ac:dyDescent="0.3">
      <c r="A9" s="66">
        <v>2</v>
      </c>
      <c r="B9" s="66" t="s">
        <v>1</v>
      </c>
      <c r="C9" s="66">
        <v>11</v>
      </c>
      <c r="D9" s="66">
        <v>3</v>
      </c>
      <c r="E9" s="67">
        <f t="shared" si="0"/>
        <v>27.272727272727273</v>
      </c>
      <c r="F9" s="66">
        <f>SUM(C9-D9)</f>
        <v>8</v>
      </c>
      <c r="G9" s="67">
        <f t="shared" si="1"/>
        <v>72.727272727272734</v>
      </c>
      <c r="H9" s="66">
        <v>3</v>
      </c>
      <c r="I9" s="67">
        <f t="shared" ref="I9:I19" si="2">H9/C9*100</f>
        <v>27.27272727272727</v>
      </c>
      <c r="J9" s="66">
        <v>8</v>
      </c>
      <c r="K9" s="67">
        <f t="shared" ref="K9:K18" si="3">J9/C9*100</f>
        <v>72.727272727272734</v>
      </c>
    </row>
    <row r="10" spans="1:11" x14ac:dyDescent="0.3">
      <c r="A10" s="66">
        <v>3</v>
      </c>
      <c r="B10" s="66" t="s">
        <v>2</v>
      </c>
      <c r="C10" s="66">
        <v>54</v>
      </c>
      <c r="D10" s="66">
        <v>9</v>
      </c>
      <c r="E10" s="67">
        <f t="shared" si="0"/>
        <v>16.666666666666668</v>
      </c>
      <c r="F10" s="66">
        <f>SUM(C10-D10)</f>
        <v>45</v>
      </c>
      <c r="G10" s="67">
        <f t="shared" si="1"/>
        <v>83.333333333333329</v>
      </c>
      <c r="H10" s="66">
        <v>1</v>
      </c>
      <c r="I10" s="67">
        <f t="shared" si="2"/>
        <v>1.8518518518518516</v>
      </c>
      <c r="J10" s="66">
        <v>53</v>
      </c>
      <c r="K10" s="67">
        <f t="shared" si="3"/>
        <v>98.148148148148152</v>
      </c>
    </row>
    <row r="11" spans="1:11" x14ac:dyDescent="0.3">
      <c r="A11" s="66"/>
      <c r="B11" s="66" t="s">
        <v>21</v>
      </c>
      <c r="C11" s="66">
        <f>SUM(C8:C10)</f>
        <v>82</v>
      </c>
      <c r="D11" s="66">
        <f>SUM(D8:D10)</f>
        <v>15</v>
      </c>
      <c r="E11" s="67">
        <f t="shared" si="0"/>
        <v>18.292682926829269</v>
      </c>
      <c r="F11" s="66">
        <f>SUM(F8:F10)</f>
        <v>67</v>
      </c>
      <c r="G11" s="67">
        <f t="shared" si="1"/>
        <v>81.707317073170728</v>
      </c>
      <c r="H11" s="66">
        <f>SUM(H8:H10)</f>
        <v>4</v>
      </c>
      <c r="I11" s="67">
        <f t="shared" si="2"/>
        <v>4.8780487804878048</v>
      </c>
      <c r="J11" s="66">
        <f>SUM(J8:J10)</f>
        <v>78</v>
      </c>
      <c r="K11" s="67">
        <f t="shared" si="3"/>
        <v>95.121951219512198</v>
      </c>
    </row>
    <row r="12" spans="1:11" x14ac:dyDescent="0.3">
      <c r="A12" s="66">
        <v>4</v>
      </c>
      <c r="B12" s="66" t="s">
        <v>3</v>
      </c>
      <c r="C12" s="66">
        <v>10</v>
      </c>
      <c r="D12" s="66">
        <v>3</v>
      </c>
      <c r="E12" s="67">
        <f t="shared" si="0"/>
        <v>30</v>
      </c>
      <c r="F12" s="66">
        <f t="shared" ref="F12:F17" si="4">SUM(C12-D12)</f>
        <v>7</v>
      </c>
      <c r="G12" s="67">
        <f t="shared" si="1"/>
        <v>70</v>
      </c>
      <c r="H12" s="66">
        <v>1</v>
      </c>
      <c r="I12" s="67">
        <f t="shared" si="2"/>
        <v>10</v>
      </c>
      <c r="J12" s="66">
        <v>9</v>
      </c>
      <c r="K12" s="67">
        <f t="shared" si="3"/>
        <v>90</v>
      </c>
    </row>
    <row r="13" spans="1:11" x14ac:dyDescent="0.3">
      <c r="A13" s="66">
        <v>5</v>
      </c>
      <c r="B13" s="66" t="s">
        <v>4</v>
      </c>
      <c r="C13" s="66">
        <v>10</v>
      </c>
      <c r="D13" s="66">
        <v>4</v>
      </c>
      <c r="E13" s="67">
        <f t="shared" si="0"/>
        <v>40</v>
      </c>
      <c r="F13" s="66">
        <f t="shared" si="4"/>
        <v>6</v>
      </c>
      <c r="G13" s="67">
        <f t="shared" si="1"/>
        <v>60</v>
      </c>
      <c r="H13" s="66">
        <v>2</v>
      </c>
      <c r="I13" s="67">
        <f t="shared" si="2"/>
        <v>20</v>
      </c>
      <c r="J13" s="66">
        <v>8</v>
      </c>
      <c r="K13" s="67">
        <f t="shared" si="3"/>
        <v>80</v>
      </c>
    </row>
    <row r="14" spans="1:11" x14ac:dyDescent="0.3">
      <c r="A14" s="66">
        <v>6</v>
      </c>
      <c r="B14" s="66" t="s">
        <v>5</v>
      </c>
      <c r="C14" s="66">
        <v>0</v>
      </c>
      <c r="D14" s="66">
        <v>0</v>
      </c>
      <c r="E14" s="67">
        <v>0</v>
      </c>
      <c r="F14" s="66">
        <f t="shared" si="4"/>
        <v>0</v>
      </c>
      <c r="G14" s="67">
        <v>0</v>
      </c>
      <c r="H14" s="66">
        <v>0</v>
      </c>
      <c r="I14" s="67">
        <v>0</v>
      </c>
      <c r="J14" s="66">
        <v>0</v>
      </c>
      <c r="K14" s="67">
        <v>0</v>
      </c>
    </row>
    <row r="15" spans="1:11" x14ac:dyDescent="0.3">
      <c r="A15" s="66">
        <v>7</v>
      </c>
      <c r="B15" s="66" t="s">
        <v>6</v>
      </c>
      <c r="C15" s="66">
        <v>4</v>
      </c>
      <c r="D15" s="66">
        <v>0</v>
      </c>
      <c r="E15" s="67">
        <f>SUM(D15*100/C15)</f>
        <v>0</v>
      </c>
      <c r="F15" s="66">
        <f t="shared" si="4"/>
        <v>4</v>
      </c>
      <c r="G15" s="67">
        <f>SUM(F15*100/C15)</f>
        <v>100</v>
      </c>
      <c r="H15" s="66">
        <v>0</v>
      </c>
      <c r="I15" s="67">
        <f t="shared" si="2"/>
        <v>0</v>
      </c>
      <c r="J15" s="66">
        <v>4</v>
      </c>
      <c r="K15" s="67">
        <f t="shared" si="3"/>
        <v>100</v>
      </c>
    </row>
    <row r="16" spans="1:11" x14ac:dyDescent="0.3">
      <c r="A16" s="66">
        <v>8</v>
      </c>
      <c r="B16" s="66" t="s">
        <v>7</v>
      </c>
      <c r="C16" s="66">
        <v>4</v>
      </c>
      <c r="D16" s="66">
        <v>2</v>
      </c>
      <c r="E16" s="67">
        <f>SUM(D16*100/C16)</f>
        <v>50</v>
      </c>
      <c r="F16" s="66">
        <f t="shared" si="4"/>
        <v>2</v>
      </c>
      <c r="G16" s="67">
        <f>SUM(F16*100/C16)</f>
        <v>50</v>
      </c>
      <c r="H16" s="66">
        <v>0</v>
      </c>
      <c r="I16" s="67">
        <f t="shared" si="2"/>
        <v>0</v>
      </c>
      <c r="J16" s="66">
        <v>4</v>
      </c>
      <c r="K16" s="67">
        <f t="shared" si="3"/>
        <v>100</v>
      </c>
    </row>
    <row r="17" spans="1:11" x14ac:dyDescent="0.3">
      <c r="A17" s="66">
        <v>9</v>
      </c>
      <c r="B17" s="66" t="s">
        <v>8</v>
      </c>
      <c r="C17" s="66">
        <v>3</v>
      </c>
      <c r="D17" s="66">
        <v>2</v>
      </c>
      <c r="E17" s="67">
        <f>SUM(D17*100/C17)</f>
        <v>66.666666666666671</v>
      </c>
      <c r="F17" s="66">
        <f t="shared" si="4"/>
        <v>1</v>
      </c>
      <c r="G17" s="67">
        <f>SUM(F17*100/C17)</f>
        <v>33.333333333333336</v>
      </c>
      <c r="H17" s="66">
        <v>0</v>
      </c>
      <c r="I17" s="67">
        <f t="shared" si="2"/>
        <v>0</v>
      </c>
      <c r="J17" s="66">
        <v>3</v>
      </c>
      <c r="K17" s="67">
        <f t="shared" si="3"/>
        <v>100</v>
      </c>
    </row>
    <row r="18" spans="1:11" x14ac:dyDescent="0.3">
      <c r="A18" s="66"/>
      <c r="B18" s="66" t="s">
        <v>20</v>
      </c>
      <c r="C18" s="66">
        <f>SUM(C12:C17)</f>
        <v>31</v>
      </c>
      <c r="D18" s="66">
        <f>SUM(D12:D17)</f>
        <v>11</v>
      </c>
      <c r="E18" s="67">
        <f>SUM(D18*100/C18)</f>
        <v>35.483870967741936</v>
      </c>
      <c r="F18" s="66">
        <f>SUM(F12:F17)</f>
        <v>20</v>
      </c>
      <c r="G18" s="67">
        <f>SUM(F18*100/C18)</f>
        <v>64.516129032258064</v>
      </c>
      <c r="H18" s="66">
        <f>SUM(H12:H17)</f>
        <v>3</v>
      </c>
      <c r="I18" s="67">
        <f t="shared" si="2"/>
        <v>9.67741935483871</v>
      </c>
      <c r="J18" s="66">
        <f>SUM(J12:J17)</f>
        <v>28</v>
      </c>
      <c r="K18" s="67">
        <f t="shared" si="3"/>
        <v>90.322580645161281</v>
      </c>
    </row>
    <row r="19" spans="1:11" x14ac:dyDescent="0.3">
      <c r="A19" s="66"/>
      <c r="B19" s="66" t="s">
        <v>13</v>
      </c>
      <c r="C19" s="66">
        <f>SUM(C11+C18)</f>
        <v>113</v>
      </c>
      <c r="D19" s="66">
        <f>SUM(D11+D18)</f>
        <v>26</v>
      </c>
      <c r="E19" s="67">
        <f>SUM(D19*100/C19)</f>
        <v>23.008849557522122</v>
      </c>
      <c r="F19" s="66">
        <f>SUM(C19-D19)</f>
        <v>87</v>
      </c>
      <c r="G19" s="67">
        <f>SUM(F19*100/C19)</f>
        <v>76.991150442477874</v>
      </c>
      <c r="H19" s="66">
        <f>H11+H18</f>
        <v>7</v>
      </c>
      <c r="I19" s="67">
        <f t="shared" si="2"/>
        <v>6.1946902654867255</v>
      </c>
      <c r="J19" s="66">
        <f>J11+J18</f>
        <v>106</v>
      </c>
      <c r="K19" s="67">
        <f>J19/C19*100</f>
        <v>93.805309734513273</v>
      </c>
    </row>
    <row r="20" spans="1:11" x14ac:dyDescent="0.3">
      <c r="B20" s="2" t="s">
        <v>16</v>
      </c>
    </row>
    <row r="21" spans="1:11" x14ac:dyDescent="0.3">
      <c r="B21" s="2" t="s">
        <v>37</v>
      </c>
    </row>
  </sheetData>
  <mergeCells count="11">
    <mergeCell ref="A1:K1"/>
    <mergeCell ref="H4:I6"/>
    <mergeCell ref="J4:K6"/>
    <mergeCell ref="H3:K3"/>
    <mergeCell ref="A3:A7"/>
    <mergeCell ref="A2:K2"/>
    <mergeCell ref="D4:E6"/>
    <mergeCell ref="F4:G6"/>
    <mergeCell ref="D3:G3"/>
    <mergeCell ref="B3:B7"/>
    <mergeCell ref="C3:C7"/>
  </mergeCells>
  <pageMargins left="0.11811023622047245" right="0.11811023622047245" top="0.94488188976377963" bottom="0.74803149606299213" header="0" footer="0.31496062992125984"/>
  <pageSetup paperSize="9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>
      <selection activeCell="A4" sqref="A4:U11"/>
    </sheetView>
  </sheetViews>
  <sheetFormatPr defaultRowHeight="15" x14ac:dyDescent="0.25"/>
  <cols>
    <col min="1" max="1" width="5.28515625" customWidth="1"/>
    <col min="2" max="2" width="37.140625" customWidth="1"/>
    <col min="3" max="3" width="9" customWidth="1"/>
    <col min="5" max="5" width="6.85546875" customWidth="1"/>
    <col min="7" max="7" width="6.42578125" customWidth="1"/>
    <col min="8" max="8" width="9.140625" customWidth="1"/>
    <col min="9" max="9" width="5.85546875" customWidth="1"/>
    <col min="11" max="11" width="5.5703125" customWidth="1"/>
    <col min="13" max="13" width="7" customWidth="1"/>
    <col min="15" max="15" width="7.5703125" customWidth="1"/>
    <col min="17" max="17" width="6.85546875" customWidth="1"/>
    <col min="19" max="19" width="6.7109375" customWidth="1"/>
    <col min="21" max="21" width="6.85546875" customWidth="1"/>
  </cols>
  <sheetData>
    <row r="1" spans="1:21" ht="18.75" x14ac:dyDescent="0.3">
      <c r="A1" s="52" t="s">
        <v>17</v>
      </c>
      <c r="B1" s="52"/>
      <c r="C1" s="5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ht="36" customHeight="1" x14ac:dyDescent="0.3">
      <c r="A2" s="49" t="s">
        <v>32</v>
      </c>
      <c r="B2" s="49"/>
      <c r="C2" s="49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t="18.75" x14ac:dyDescent="0.3">
      <c r="A3" s="52"/>
      <c r="B3" s="52"/>
      <c r="C3" s="52"/>
    </row>
    <row r="4" spans="1:21" ht="31.5" customHeight="1" x14ac:dyDescent="0.25">
      <c r="A4" s="60" t="s">
        <v>10</v>
      </c>
      <c r="B4" s="60" t="s">
        <v>9</v>
      </c>
      <c r="C4" s="60" t="s">
        <v>15</v>
      </c>
      <c r="D4" s="68" t="s">
        <v>41</v>
      </c>
      <c r="E4" s="68"/>
      <c r="F4" s="69" t="s">
        <v>42</v>
      </c>
      <c r="G4" s="69"/>
      <c r="H4" s="69" t="s">
        <v>43</v>
      </c>
      <c r="I4" s="69"/>
      <c r="J4" s="69" t="s">
        <v>44</v>
      </c>
      <c r="K4" s="69"/>
      <c r="L4" s="69" t="s">
        <v>45</v>
      </c>
      <c r="M4" s="69"/>
      <c r="N4" s="69" t="s">
        <v>46</v>
      </c>
      <c r="O4" s="69"/>
      <c r="P4" s="69" t="s">
        <v>47</v>
      </c>
      <c r="Q4" s="69"/>
      <c r="R4" s="69" t="s">
        <v>48</v>
      </c>
      <c r="S4" s="69"/>
      <c r="T4" s="69" t="s">
        <v>49</v>
      </c>
      <c r="U4" s="69"/>
    </row>
    <row r="5" spans="1:21" ht="30.75" customHeight="1" x14ac:dyDescent="0.25">
      <c r="A5" s="60"/>
      <c r="B5" s="60"/>
      <c r="C5" s="60"/>
      <c r="D5" s="69" t="s">
        <v>38</v>
      </c>
      <c r="E5" s="70" t="s">
        <v>11</v>
      </c>
      <c r="F5" s="69" t="s">
        <v>38</v>
      </c>
      <c r="G5" s="70" t="s">
        <v>11</v>
      </c>
      <c r="H5" s="69" t="s">
        <v>38</v>
      </c>
      <c r="I5" s="70" t="s">
        <v>11</v>
      </c>
      <c r="J5" s="69" t="s">
        <v>38</v>
      </c>
      <c r="K5" s="70" t="s">
        <v>11</v>
      </c>
      <c r="L5" s="69" t="s">
        <v>38</v>
      </c>
      <c r="M5" s="70" t="s">
        <v>11</v>
      </c>
      <c r="N5" s="69" t="s">
        <v>38</v>
      </c>
      <c r="O5" s="70" t="s">
        <v>11</v>
      </c>
      <c r="P5" s="69" t="s">
        <v>38</v>
      </c>
      <c r="Q5" s="70" t="s">
        <v>11</v>
      </c>
      <c r="R5" s="69" t="s">
        <v>38</v>
      </c>
      <c r="S5" s="70" t="s">
        <v>11</v>
      </c>
      <c r="T5" s="69" t="s">
        <v>38</v>
      </c>
      <c r="U5" s="70" t="s">
        <v>11</v>
      </c>
    </row>
    <row r="6" spans="1:21" ht="66.75" customHeight="1" x14ac:dyDescent="0.25">
      <c r="A6" s="60"/>
      <c r="B6" s="60"/>
      <c r="C6" s="60"/>
      <c r="D6" s="69"/>
      <c r="E6" s="70"/>
      <c r="F6" s="69"/>
      <c r="G6" s="70"/>
      <c r="H6" s="69"/>
      <c r="I6" s="70"/>
      <c r="J6" s="69"/>
      <c r="K6" s="70"/>
      <c r="L6" s="69"/>
      <c r="M6" s="70"/>
      <c r="N6" s="69"/>
      <c r="O6" s="70"/>
      <c r="P6" s="69"/>
      <c r="Q6" s="70"/>
      <c r="R6" s="69"/>
      <c r="S6" s="70"/>
      <c r="T6" s="69"/>
      <c r="U6" s="70"/>
    </row>
    <row r="7" spans="1:21" ht="17.25" customHeight="1" x14ac:dyDescent="0.25">
      <c r="A7" s="12">
        <v>1</v>
      </c>
      <c r="B7" s="12" t="s">
        <v>0</v>
      </c>
      <c r="C7" s="6">
        <v>5</v>
      </c>
      <c r="D7" s="71">
        <v>0</v>
      </c>
      <c r="E7" s="71">
        <f>D7/C7*100</f>
        <v>0</v>
      </c>
      <c r="F7" s="71">
        <v>4</v>
      </c>
      <c r="G7" s="72">
        <f>F7/C7*100</f>
        <v>80</v>
      </c>
      <c r="H7" s="71">
        <v>0</v>
      </c>
      <c r="I7" s="71">
        <f>H7/C7*100</f>
        <v>0</v>
      </c>
      <c r="J7" s="71">
        <v>0</v>
      </c>
      <c r="K7" s="72">
        <f>J7/C7*100</f>
        <v>0</v>
      </c>
      <c r="L7" s="71">
        <v>0</v>
      </c>
      <c r="M7" s="72">
        <f>L7/C7*100</f>
        <v>0</v>
      </c>
      <c r="N7" s="71">
        <v>1</v>
      </c>
      <c r="O7" s="72">
        <f>N7/C7*100</f>
        <v>20</v>
      </c>
      <c r="P7" s="71" t="s">
        <v>36</v>
      </c>
      <c r="Q7" s="72" t="s">
        <v>36</v>
      </c>
      <c r="R7" s="73" t="s">
        <v>36</v>
      </c>
      <c r="S7" s="73" t="s">
        <v>36</v>
      </c>
      <c r="T7" s="73" t="s">
        <v>36</v>
      </c>
      <c r="U7" s="73" t="s">
        <v>36</v>
      </c>
    </row>
    <row r="8" spans="1:21" ht="18.75" customHeight="1" x14ac:dyDescent="0.25">
      <c r="A8" s="12">
        <v>2</v>
      </c>
      <c r="B8" s="12" t="s">
        <v>1</v>
      </c>
      <c r="C8" s="6">
        <v>6</v>
      </c>
      <c r="D8" s="71">
        <v>0</v>
      </c>
      <c r="E8" s="71">
        <f t="shared" ref="E8:E11" si="0">D8/C8*100</f>
        <v>0</v>
      </c>
      <c r="F8" s="71">
        <v>2</v>
      </c>
      <c r="G8" s="72">
        <f t="shared" ref="G8:G11" si="1">F8/C8*100</f>
        <v>33.333333333333329</v>
      </c>
      <c r="H8" s="71">
        <v>0</v>
      </c>
      <c r="I8" s="71">
        <f t="shared" ref="I8:I11" si="2">H8/C8*100</f>
        <v>0</v>
      </c>
      <c r="J8" s="71">
        <v>1</v>
      </c>
      <c r="K8" s="72">
        <f t="shared" ref="K8:K11" si="3">J8/C8*100</f>
        <v>16.666666666666664</v>
      </c>
      <c r="L8" s="71">
        <v>1</v>
      </c>
      <c r="M8" s="72">
        <f t="shared" ref="M8:M11" si="4">L8/C8*100</f>
        <v>16.666666666666664</v>
      </c>
      <c r="N8" s="71">
        <v>1</v>
      </c>
      <c r="O8" s="72">
        <f t="shared" ref="O8:O11" si="5">N8/C8*100</f>
        <v>16.666666666666664</v>
      </c>
      <c r="P8" s="71">
        <v>1</v>
      </c>
      <c r="Q8" s="72">
        <f>P8/C8*100</f>
        <v>16.666666666666664</v>
      </c>
      <c r="R8" s="73" t="s">
        <v>36</v>
      </c>
      <c r="S8" s="73" t="s">
        <v>36</v>
      </c>
      <c r="T8" s="73" t="s">
        <v>36</v>
      </c>
      <c r="U8" s="73" t="s">
        <v>36</v>
      </c>
    </row>
    <row r="9" spans="1:21" ht="16.5" customHeight="1" x14ac:dyDescent="0.25">
      <c r="A9" s="12">
        <v>3</v>
      </c>
      <c r="B9" s="12" t="s">
        <v>18</v>
      </c>
      <c r="C9" s="6">
        <v>22</v>
      </c>
      <c r="D9" s="71">
        <v>1</v>
      </c>
      <c r="E9" s="72">
        <f t="shared" si="0"/>
        <v>4.5454545454545459</v>
      </c>
      <c r="F9" s="71">
        <v>4</v>
      </c>
      <c r="G9" s="72">
        <f t="shared" si="1"/>
        <v>18.181818181818183</v>
      </c>
      <c r="H9" s="71">
        <v>0</v>
      </c>
      <c r="I9" s="71">
        <f t="shared" si="2"/>
        <v>0</v>
      </c>
      <c r="J9" s="71">
        <v>0</v>
      </c>
      <c r="K9" s="72">
        <f t="shared" si="3"/>
        <v>0</v>
      </c>
      <c r="L9" s="71">
        <v>0</v>
      </c>
      <c r="M9" s="72">
        <f t="shared" si="4"/>
        <v>0</v>
      </c>
      <c r="N9" s="71">
        <v>1</v>
      </c>
      <c r="O9" s="72">
        <f t="shared" si="5"/>
        <v>4.5454545454545459</v>
      </c>
      <c r="P9" s="71">
        <v>2</v>
      </c>
      <c r="Q9" s="72">
        <f t="shared" ref="Q9:Q11" si="6">P9/C9*100</f>
        <v>9.0909090909090917</v>
      </c>
      <c r="R9" s="73">
        <v>1</v>
      </c>
      <c r="S9" s="74">
        <f>R9/C9*100</f>
        <v>4.5454545454545459</v>
      </c>
      <c r="T9" s="73">
        <v>1</v>
      </c>
      <c r="U9" s="74">
        <f>T9/C9*100</f>
        <v>4.5454545454545459</v>
      </c>
    </row>
    <row r="10" spans="1:21" ht="16.5" customHeight="1" x14ac:dyDescent="0.25">
      <c r="A10" s="12">
        <v>4</v>
      </c>
      <c r="B10" s="12" t="s">
        <v>3</v>
      </c>
      <c r="C10" s="6">
        <v>6</v>
      </c>
      <c r="D10" s="71">
        <v>0</v>
      </c>
      <c r="E10" s="71">
        <f t="shared" si="0"/>
        <v>0</v>
      </c>
      <c r="F10" s="71">
        <v>1</v>
      </c>
      <c r="G10" s="72">
        <f t="shared" si="1"/>
        <v>16.666666666666664</v>
      </c>
      <c r="H10" s="71">
        <v>0</v>
      </c>
      <c r="I10" s="71">
        <f t="shared" si="2"/>
        <v>0</v>
      </c>
      <c r="J10" s="71">
        <v>0</v>
      </c>
      <c r="K10" s="72">
        <f t="shared" si="3"/>
        <v>0</v>
      </c>
      <c r="L10" s="71" t="s">
        <v>36</v>
      </c>
      <c r="M10" s="72" t="s">
        <v>36</v>
      </c>
      <c r="N10" s="71">
        <v>0</v>
      </c>
      <c r="O10" s="72">
        <f t="shared" si="5"/>
        <v>0</v>
      </c>
      <c r="P10" s="71" t="s">
        <v>36</v>
      </c>
      <c r="Q10" s="72" t="s">
        <v>36</v>
      </c>
      <c r="R10" s="71" t="s">
        <v>36</v>
      </c>
      <c r="S10" s="74" t="s">
        <v>36</v>
      </c>
      <c r="T10" s="73" t="s">
        <v>36</v>
      </c>
      <c r="U10" s="74" t="s">
        <v>36</v>
      </c>
    </row>
    <row r="11" spans="1:21" ht="15.75" x14ac:dyDescent="0.25">
      <c r="A11" s="12"/>
      <c r="B11" s="75" t="s">
        <v>13</v>
      </c>
      <c r="C11" s="6">
        <f>SUM(C7:C10)</f>
        <v>39</v>
      </c>
      <c r="D11" s="71">
        <f>SUM(D7:D10)</f>
        <v>1</v>
      </c>
      <c r="E11" s="72">
        <f t="shared" si="0"/>
        <v>2.5641025641025639</v>
      </c>
      <c r="F11" s="71">
        <f>SUM(F7:F10)</f>
        <v>11</v>
      </c>
      <c r="G11" s="72">
        <f t="shared" si="1"/>
        <v>28.205128205128204</v>
      </c>
      <c r="H11" s="71">
        <f>SUM(H7:H10)</f>
        <v>0</v>
      </c>
      <c r="I11" s="71">
        <f t="shared" si="2"/>
        <v>0</v>
      </c>
      <c r="J11" s="71">
        <f>SUM(J7:J10)</f>
        <v>1</v>
      </c>
      <c r="K11" s="72">
        <f t="shared" si="3"/>
        <v>2.5641025641025639</v>
      </c>
      <c r="L11" s="71">
        <f>SUM(L7:L10)</f>
        <v>1</v>
      </c>
      <c r="M11" s="72">
        <f t="shared" si="4"/>
        <v>2.5641025641025639</v>
      </c>
      <c r="N11" s="71">
        <f>SUM(N7:N10)</f>
        <v>3</v>
      </c>
      <c r="O11" s="72">
        <f t="shared" si="5"/>
        <v>7.6923076923076925</v>
      </c>
      <c r="P11" s="71">
        <f>SUM(P8:P10)</f>
        <v>3</v>
      </c>
      <c r="Q11" s="72">
        <f t="shared" si="6"/>
        <v>7.6923076923076925</v>
      </c>
      <c r="R11" s="73">
        <f>SUM(R9:R10)</f>
        <v>1</v>
      </c>
      <c r="S11" s="74">
        <f t="shared" ref="S11" si="7">R11/C11*100</f>
        <v>2.5641025641025639</v>
      </c>
      <c r="T11" s="73">
        <f>SUM(T9:T10)</f>
        <v>1</v>
      </c>
      <c r="U11" s="74">
        <f t="shared" ref="U11" si="8">T11/C11*100</f>
        <v>2.5641025641025639</v>
      </c>
    </row>
    <row r="12" spans="1:21" x14ac:dyDescent="0.25">
      <c r="B12" s="2" t="s">
        <v>19</v>
      </c>
    </row>
    <row r="13" spans="1:21" x14ac:dyDescent="0.25">
      <c r="B13" s="2" t="s">
        <v>37</v>
      </c>
    </row>
    <row r="20" ht="18.75" customHeight="1" x14ac:dyDescent="0.25"/>
    <row r="21" ht="18.75" customHeight="1" x14ac:dyDescent="0.25"/>
    <row r="22" ht="18.75" customHeight="1" x14ac:dyDescent="0.25"/>
    <row r="23" ht="18.75" customHeight="1" x14ac:dyDescent="0.25"/>
    <row r="24" ht="18.75" customHeight="1" x14ac:dyDescent="0.25"/>
  </sheetData>
  <mergeCells count="33">
    <mergeCell ref="A3:C3"/>
    <mergeCell ref="B4:B6"/>
    <mergeCell ref="A4:A6"/>
    <mergeCell ref="C4:C6"/>
    <mergeCell ref="A2:U2"/>
    <mergeCell ref="A1:U1"/>
    <mergeCell ref="D5:D6"/>
    <mergeCell ref="D4:E4"/>
    <mergeCell ref="E5:E6"/>
    <mergeCell ref="F4:G4"/>
    <mergeCell ref="F5:F6"/>
    <mergeCell ref="G5:G6"/>
    <mergeCell ref="H4:I4"/>
    <mergeCell ref="H5:H6"/>
    <mergeCell ref="I5:I6"/>
    <mergeCell ref="J4:K4"/>
    <mergeCell ref="J5:J6"/>
    <mergeCell ref="K5:K6"/>
    <mergeCell ref="L4:M4"/>
    <mergeCell ref="L5:L6"/>
    <mergeCell ref="M5:M6"/>
    <mergeCell ref="N4:O4"/>
    <mergeCell ref="N5:N6"/>
    <mergeCell ref="O5:O6"/>
    <mergeCell ref="T4:U4"/>
    <mergeCell ref="T5:T6"/>
    <mergeCell ref="U5:U6"/>
    <mergeCell ref="P4:Q4"/>
    <mergeCell ref="P5:P6"/>
    <mergeCell ref="Q5:Q6"/>
    <mergeCell ref="R4:S4"/>
    <mergeCell ref="R5:R6"/>
    <mergeCell ref="S5:S6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4" workbookViewId="0">
      <selection activeCell="B21" sqref="B21:B23"/>
    </sheetView>
  </sheetViews>
  <sheetFormatPr defaultRowHeight="15" x14ac:dyDescent="0.25"/>
  <cols>
    <col min="1" max="1" width="7" customWidth="1"/>
    <col min="2" max="2" width="44.5703125" customWidth="1"/>
    <col min="3" max="3" width="14.140625" customWidth="1"/>
    <col min="4" max="4" width="14.28515625" customWidth="1"/>
  </cols>
  <sheetData>
    <row r="1" spans="1:10" ht="15.75" x14ac:dyDescent="0.25">
      <c r="A1" s="8"/>
      <c r="B1" s="53" t="s">
        <v>17</v>
      </c>
      <c r="C1" s="53"/>
      <c r="D1" s="53"/>
      <c r="E1" s="4"/>
      <c r="F1" s="4"/>
      <c r="G1" s="4"/>
      <c r="H1" s="4"/>
      <c r="I1" s="4"/>
      <c r="J1" s="4"/>
    </row>
    <row r="2" spans="1:10" ht="45" customHeight="1" x14ac:dyDescent="0.25">
      <c r="A2" s="8"/>
      <c r="B2" s="54" t="s">
        <v>33</v>
      </c>
      <c r="C2" s="54"/>
      <c r="D2" s="54"/>
      <c r="E2" s="4"/>
      <c r="F2" s="4"/>
      <c r="G2" s="4"/>
      <c r="H2" s="4"/>
      <c r="I2" s="4"/>
      <c r="J2" s="4"/>
    </row>
    <row r="3" spans="1:10" ht="15.75" x14ac:dyDescent="0.25">
      <c r="A3" s="9"/>
      <c r="B3" s="9"/>
      <c r="C3" s="9"/>
      <c r="D3" s="9"/>
    </row>
    <row r="4" spans="1:10" ht="101.25" customHeight="1" x14ac:dyDescent="0.25">
      <c r="A4" s="7" t="s">
        <v>55</v>
      </c>
      <c r="B4" s="10" t="s">
        <v>34</v>
      </c>
      <c r="C4" s="10" t="s">
        <v>35</v>
      </c>
      <c r="D4" s="11"/>
    </row>
    <row r="5" spans="1:10" ht="18.75" customHeight="1" x14ac:dyDescent="0.25">
      <c r="A5" s="7"/>
      <c r="B5" s="24" t="s">
        <v>66</v>
      </c>
      <c r="C5" s="10"/>
      <c r="D5" s="11"/>
    </row>
    <row r="6" spans="1:10" ht="15.75" x14ac:dyDescent="0.25">
      <c r="A6" s="12">
        <v>1</v>
      </c>
      <c r="B6" s="13" t="s">
        <v>0</v>
      </c>
      <c r="C6" s="17" t="s">
        <v>59</v>
      </c>
      <c r="D6" s="14"/>
      <c r="G6" s="3"/>
      <c r="J6" s="3"/>
    </row>
    <row r="7" spans="1:10" ht="15.75" x14ac:dyDescent="0.25">
      <c r="A7" s="12">
        <v>2</v>
      </c>
      <c r="B7" s="13" t="s">
        <v>1</v>
      </c>
      <c r="C7" s="15">
        <v>79.2</v>
      </c>
      <c r="D7" s="14"/>
      <c r="G7" s="3"/>
      <c r="J7" s="3"/>
    </row>
    <row r="8" spans="1:10" ht="15.75" x14ac:dyDescent="0.25">
      <c r="A8" s="12">
        <v>3</v>
      </c>
      <c r="B8" s="13" t="s">
        <v>2</v>
      </c>
      <c r="C8" s="15">
        <v>68</v>
      </c>
      <c r="D8" s="14"/>
      <c r="G8" s="3"/>
      <c r="J8" s="3"/>
    </row>
    <row r="9" spans="1:10" ht="15.75" x14ac:dyDescent="0.25">
      <c r="A9" s="12">
        <v>4</v>
      </c>
      <c r="B9" s="13" t="s">
        <v>3</v>
      </c>
      <c r="C9" s="18" t="s">
        <v>58</v>
      </c>
      <c r="D9" s="14"/>
      <c r="G9" s="3"/>
      <c r="J9" s="3"/>
    </row>
    <row r="10" spans="1:10" ht="15.75" x14ac:dyDescent="0.25">
      <c r="A10" s="12">
        <v>5</v>
      </c>
      <c r="B10" s="13" t="s">
        <v>4</v>
      </c>
      <c r="C10" s="6">
        <v>77.959999999999994</v>
      </c>
      <c r="D10" s="14"/>
      <c r="G10" s="3"/>
      <c r="J10" s="3"/>
    </row>
    <row r="11" spans="1:10" ht="15.75" x14ac:dyDescent="0.25">
      <c r="A11" s="12">
        <v>6</v>
      </c>
      <c r="B11" s="13" t="s">
        <v>5</v>
      </c>
      <c r="C11" s="6">
        <v>76.08</v>
      </c>
      <c r="D11" s="14"/>
      <c r="G11" s="3"/>
      <c r="J11" s="3"/>
    </row>
    <row r="12" spans="1:10" ht="15.75" x14ac:dyDescent="0.25">
      <c r="A12" s="12">
        <v>7</v>
      </c>
      <c r="B12" s="13" t="s">
        <v>6</v>
      </c>
      <c r="C12" s="6">
        <v>65.540000000000006</v>
      </c>
      <c r="D12" s="14"/>
      <c r="G12" s="3"/>
      <c r="J12" s="3"/>
    </row>
    <row r="13" spans="1:10" ht="15.75" x14ac:dyDescent="0.25">
      <c r="A13" s="12">
        <v>8</v>
      </c>
      <c r="B13" s="13" t="s">
        <v>7</v>
      </c>
      <c r="C13" s="17" t="s">
        <v>57</v>
      </c>
      <c r="D13" s="14"/>
      <c r="G13" s="3"/>
      <c r="J13" s="3"/>
    </row>
    <row r="14" spans="1:10" ht="15.75" x14ac:dyDescent="0.25">
      <c r="A14" s="12">
        <v>9</v>
      </c>
      <c r="B14" s="13" t="s">
        <v>8</v>
      </c>
      <c r="C14" s="6">
        <v>76.38</v>
      </c>
      <c r="D14" s="14"/>
      <c r="G14" s="3"/>
      <c r="J14" s="3"/>
    </row>
    <row r="15" spans="1:10" ht="15.75" x14ac:dyDescent="0.25">
      <c r="A15" s="12"/>
      <c r="B15" s="13" t="s">
        <v>67</v>
      </c>
      <c r="C15" s="6"/>
      <c r="D15" s="14"/>
      <c r="G15" s="3"/>
      <c r="J15" s="3"/>
    </row>
    <row r="16" spans="1:10" ht="15.75" x14ac:dyDescent="0.25">
      <c r="A16" s="12">
        <v>10</v>
      </c>
      <c r="B16" s="13" t="s">
        <v>51</v>
      </c>
      <c r="C16" s="15">
        <v>70.400000000000006</v>
      </c>
      <c r="D16" s="14"/>
      <c r="G16" s="3"/>
      <c r="J16" s="3"/>
    </row>
    <row r="17" spans="1:10" ht="15.75" x14ac:dyDescent="0.25">
      <c r="A17" s="12">
        <v>11</v>
      </c>
      <c r="B17" s="13" t="s">
        <v>52</v>
      </c>
      <c r="C17" s="15">
        <v>77.099999999999994</v>
      </c>
      <c r="D17" s="14"/>
      <c r="G17" s="3"/>
      <c r="J17" s="3"/>
    </row>
    <row r="18" spans="1:10" ht="15.75" x14ac:dyDescent="0.25">
      <c r="A18" s="12">
        <v>12</v>
      </c>
      <c r="B18" s="13" t="s">
        <v>53</v>
      </c>
      <c r="C18" s="17" t="s">
        <v>56</v>
      </c>
      <c r="D18" s="14"/>
      <c r="G18" s="3"/>
      <c r="J18" s="3"/>
    </row>
    <row r="19" spans="1:10" ht="15.75" x14ac:dyDescent="0.25">
      <c r="A19" s="12">
        <v>13</v>
      </c>
      <c r="B19" s="13" t="s">
        <v>54</v>
      </c>
      <c r="C19" s="15">
        <v>65.599999999999994</v>
      </c>
      <c r="D19" s="14"/>
      <c r="G19" s="3"/>
      <c r="J19" s="3"/>
    </row>
    <row r="20" spans="1:10" ht="15.75" x14ac:dyDescent="0.25">
      <c r="A20" s="12"/>
      <c r="B20" s="13" t="s">
        <v>27</v>
      </c>
      <c r="C20" s="15"/>
      <c r="D20" s="14"/>
      <c r="G20" s="3"/>
      <c r="J20" s="3"/>
    </row>
    <row r="21" spans="1:10" ht="15.75" x14ac:dyDescent="0.25">
      <c r="A21" s="12">
        <v>14</v>
      </c>
      <c r="B21" s="13" t="s">
        <v>61</v>
      </c>
      <c r="C21" s="18" t="s">
        <v>60</v>
      </c>
      <c r="D21" s="14"/>
      <c r="G21" s="3"/>
      <c r="J21" s="3"/>
    </row>
    <row r="22" spans="1:10" ht="15.75" x14ac:dyDescent="0.25">
      <c r="A22" s="12">
        <v>15</v>
      </c>
      <c r="B22" s="13" t="s">
        <v>62</v>
      </c>
      <c r="C22" s="18" t="s">
        <v>64</v>
      </c>
      <c r="D22" s="14"/>
      <c r="G22" s="3"/>
      <c r="J22" s="3"/>
    </row>
    <row r="23" spans="1:10" ht="31.5" x14ac:dyDescent="0.25">
      <c r="A23" s="12">
        <v>16</v>
      </c>
      <c r="B23" s="23" t="s">
        <v>63</v>
      </c>
      <c r="C23" s="18" t="s">
        <v>56</v>
      </c>
      <c r="D23" s="14"/>
      <c r="G23" s="3"/>
      <c r="J23" s="3"/>
    </row>
    <row r="24" spans="1:10" ht="15.75" x14ac:dyDescent="0.25">
      <c r="A24" s="12"/>
      <c r="B24" s="16" t="s">
        <v>13</v>
      </c>
      <c r="C24" s="6" t="s">
        <v>36</v>
      </c>
      <c r="D24" s="14"/>
      <c r="G24" s="3"/>
      <c r="J24" s="3"/>
    </row>
    <row r="25" spans="1:10" ht="15.75" x14ac:dyDescent="0.25">
      <c r="A25" s="20"/>
      <c r="B25" s="21"/>
      <c r="C25" s="22"/>
      <c r="D25" s="14"/>
      <c r="G25" s="3"/>
      <c r="J25" s="3"/>
    </row>
    <row r="26" spans="1:10" ht="15.75" x14ac:dyDescent="0.25">
      <c r="A26" s="9"/>
      <c r="B26" s="9" t="s">
        <v>75</v>
      </c>
      <c r="C26" s="9"/>
      <c r="D26" s="9"/>
    </row>
    <row r="27" spans="1:10" ht="15.75" x14ac:dyDescent="0.25">
      <c r="A27" s="9"/>
      <c r="B27" s="55" t="s">
        <v>65</v>
      </c>
      <c r="C27" s="43"/>
      <c r="D27" s="43"/>
    </row>
  </sheetData>
  <mergeCells count="3">
    <mergeCell ref="B1:D1"/>
    <mergeCell ref="B2:D2"/>
    <mergeCell ref="B27:D2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E5" sqref="E5"/>
    </sheetView>
  </sheetViews>
  <sheetFormatPr defaultRowHeight="15" x14ac:dyDescent="0.25"/>
  <cols>
    <col min="1" max="1" width="5.7109375" customWidth="1"/>
    <col min="2" max="2" width="37.7109375" customWidth="1"/>
    <col min="3" max="3" width="13.7109375" customWidth="1"/>
    <col min="4" max="4" width="17.140625" customWidth="1"/>
    <col min="5" max="6" width="16" customWidth="1"/>
  </cols>
  <sheetData>
    <row r="1" spans="1:6" ht="15.75" x14ac:dyDescent="0.25">
      <c r="A1" s="9"/>
      <c r="B1" s="53" t="s">
        <v>17</v>
      </c>
      <c r="C1" s="53"/>
      <c r="D1" s="53"/>
      <c r="E1" s="53"/>
      <c r="F1" s="53"/>
    </row>
    <row r="2" spans="1:6" ht="32.25" customHeight="1" x14ac:dyDescent="0.25">
      <c r="A2" s="9"/>
      <c r="B2" s="54" t="s">
        <v>50</v>
      </c>
      <c r="C2" s="54"/>
      <c r="D2" s="54"/>
      <c r="E2" s="54"/>
      <c r="F2" s="54"/>
    </row>
    <row r="3" spans="1:6" ht="15.75" x14ac:dyDescent="0.25">
      <c r="A3" s="9"/>
      <c r="B3" s="9"/>
      <c r="C3" s="9"/>
      <c r="D3" s="9"/>
      <c r="E3" s="9"/>
      <c r="F3" s="9"/>
    </row>
    <row r="4" spans="1:6" ht="15.75" x14ac:dyDescent="0.25">
      <c r="A4" s="9"/>
      <c r="B4" s="9"/>
      <c r="C4" s="9"/>
      <c r="D4" s="9"/>
      <c r="E4" s="9"/>
      <c r="F4" s="9"/>
    </row>
    <row r="5" spans="1:6" ht="127.5" customHeight="1" x14ac:dyDescent="0.25">
      <c r="A5" s="7" t="s">
        <v>55</v>
      </c>
      <c r="B5" s="10" t="s">
        <v>34</v>
      </c>
      <c r="C5" s="10" t="s">
        <v>73</v>
      </c>
      <c r="D5" s="10" t="s">
        <v>69</v>
      </c>
      <c r="E5" s="10" t="s">
        <v>68</v>
      </c>
      <c r="F5" s="10" t="s">
        <v>71</v>
      </c>
    </row>
    <row r="6" spans="1:6" ht="15.75" x14ac:dyDescent="0.25">
      <c r="A6" s="12">
        <v>1</v>
      </c>
      <c r="B6" s="13" t="s">
        <v>0</v>
      </c>
      <c r="C6" s="13">
        <f>D6+E6</f>
        <v>18</v>
      </c>
      <c r="D6" s="6">
        <v>18</v>
      </c>
      <c r="E6" s="6">
        <v>0</v>
      </c>
      <c r="F6" s="25">
        <f>D6/C6*100</f>
        <v>100</v>
      </c>
    </row>
    <row r="7" spans="1:6" ht="15.75" x14ac:dyDescent="0.25">
      <c r="A7" s="12">
        <v>2</v>
      </c>
      <c r="B7" s="13" t="s">
        <v>1</v>
      </c>
      <c r="C7" s="13">
        <f t="shared" ref="C7:C14" si="0">D7+E7</f>
        <v>27</v>
      </c>
      <c r="D7" s="6">
        <v>27</v>
      </c>
      <c r="E7" s="6">
        <v>0</v>
      </c>
      <c r="F7" s="25">
        <f t="shared" ref="F7:F15" si="1">D7/C7*100</f>
        <v>100</v>
      </c>
    </row>
    <row r="8" spans="1:6" ht="15.75" x14ac:dyDescent="0.25">
      <c r="A8" s="12">
        <v>3</v>
      </c>
      <c r="B8" s="13" t="s">
        <v>2</v>
      </c>
      <c r="C8" s="13">
        <f t="shared" si="0"/>
        <v>53</v>
      </c>
      <c r="D8" s="6">
        <v>50</v>
      </c>
      <c r="E8" s="6">
        <v>3</v>
      </c>
      <c r="F8" s="19">
        <f t="shared" si="1"/>
        <v>94.339622641509436</v>
      </c>
    </row>
    <row r="9" spans="1:6" ht="15.75" x14ac:dyDescent="0.25">
      <c r="A9" s="12">
        <v>4</v>
      </c>
      <c r="B9" s="13" t="s">
        <v>3</v>
      </c>
      <c r="C9" s="13">
        <f t="shared" si="0"/>
        <v>22</v>
      </c>
      <c r="D9" s="6">
        <v>22</v>
      </c>
      <c r="E9" s="6">
        <v>0</v>
      </c>
      <c r="F9" s="25">
        <f t="shared" si="1"/>
        <v>100</v>
      </c>
    </row>
    <row r="10" spans="1:6" ht="15.75" x14ac:dyDescent="0.25">
      <c r="A10" s="12">
        <v>5</v>
      </c>
      <c r="B10" s="13" t="s">
        <v>4</v>
      </c>
      <c r="C10" s="13">
        <f t="shared" si="0"/>
        <v>10</v>
      </c>
      <c r="D10" s="6">
        <v>10</v>
      </c>
      <c r="E10" s="6">
        <v>0</v>
      </c>
      <c r="F10" s="25">
        <f t="shared" si="1"/>
        <v>100</v>
      </c>
    </row>
    <row r="11" spans="1:6" ht="15.75" x14ac:dyDescent="0.25">
      <c r="A11" s="12">
        <v>6</v>
      </c>
      <c r="B11" s="13" t="s">
        <v>5</v>
      </c>
      <c r="C11" s="13">
        <f t="shared" si="0"/>
        <v>9</v>
      </c>
      <c r="D11" s="6">
        <v>9</v>
      </c>
      <c r="E11" s="6">
        <v>0</v>
      </c>
      <c r="F11" s="25">
        <f t="shared" si="1"/>
        <v>100</v>
      </c>
    </row>
    <row r="12" spans="1:6" ht="15.75" x14ac:dyDescent="0.25">
      <c r="A12" s="12">
        <v>7</v>
      </c>
      <c r="B12" s="13" t="s">
        <v>6</v>
      </c>
      <c r="C12" s="13">
        <f t="shared" si="0"/>
        <v>12</v>
      </c>
      <c r="D12" s="6">
        <v>12</v>
      </c>
      <c r="E12" s="6">
        <v>0</v>
      </c>
      <c r="F12" s="25">
        <f t="shared" si="1"/>
        <v>100</v>
      </c>
    </row>
    <row r="13" spans="1:6" ht="15.75" x14ac:dyDescent="0.25">
      <c r="A13" s="12">
        <v>8</v>
      </c>
      <c r="B13" s="13" t="s">
        <v>7</v>
      </c>
      <c r="C13" s="13">
        <f t="shared" si="0"/>
        <v>11</v>
      </c>
      <c r="D13" s="6">
        <v>10</v>
      </c>
      <c r="E13" s="6">
        <v>1</v>
      </c>
      <c r="F13" s="19">
        <f t="shared" si="1"/>
        <v>90.909090909090907</v>
      </c>
    </row>
    <row r="14" spans="1:6" ht="15.75" x14ac:dyDescent="0.25">
      <c r="A14" s="12">
        <v>9</v>
      </c>
      <c r="B14" s="13" t="s">
        <v>8</v>
      </c>
      <c r="C14" s="13">
        <f t="shared" si="0"/>
        <v>8</v>
      </c>
      <c r="D14" s="6">
        <v>8</v>
      </c>
      <c r="E14" s="6">
        <v>0</v>
      </c>
      <c r="F14" s="25">
        <f t="shared" si="1"/>
        <v>100</v>
      </c>
    </row>
    <row r="15" spans="1:6" ht="15.75" x14ac:dyDescent="0.25">
      <c r="A15" s="12"/>
      <c r="B15" s="16" t="s">
        <v>13</v>
      </c>
      <c r="C15" s="13">
        <f>SUM(C6:C14)</f>
        <v>170</v>
      </c>
      <c r="D15" s="6">
        <f>SUM(D6:D14)</f>
        <v>166</v>
      </c>
      <c r="E15" s="6">
        <f>SUM(E6:E14)</f>
        <v>4</v>
      </c>
      <c r="F15" s="19">
        <f t="shared" si="1"/>
        <v>97.647058823529406</v>
      </c>
    </row>
    <row r="16" spans="1:6" x14ac:dyDescent="0.25">
      <c r="B16" s="2"/>
      <c r="C16" s="2"/>
    </row>
    <row r="17" spans="2:6" ht="33" customHeight="1" x14ac:dyDescent="0.25">
      <c r="B17" s="56" t="s">
        <v>72</v>
      </c>
      <c r="C17" s="57"/>
      <c r="D17" s="57"/>
      <c r="E17" s="57"/>
      <c r="F17" s="57"/>
    </row>
  </sheetData>
  <mergeCells count="3">
    <mergeCell ref="B1:F1"/>
    <mergeCell ref="B2:F2"/>
    <mergeCell ref="B17:F17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4" workbookViewId="0">
      <selection activeCell="A14" sqref="A14"/>
    </sheetView>
  </sheetViews>
  <sheetFormatPr defaultRowHeight="15" x14ac:dyDescent="0.25"/>
  <cols>
    <col min="1" max="1" width="6.140625" customWidth="1"/>
    <col min="2" max="2" width="45.42578125" customWidth="1"/>
    <col min="3" max="3" width="17.5703125" customWidth="1"/>
    <col min="4" max="4" width="16.7109375" customWidth="1"/>
  </cols>
  <sheetData>
    <row r="1" spans="1:4" ht="15.75" x14ac:dyDescent="0.25">
      <c r="A1" s="8"/>
      <c r="B1" s="53" t="s">
        <v>17</v>
      </c>
      <c r="C1" s="53"/>
      <c r="D1" s="53"/>
    </row>
    <row r="2" spans="1:4" ht="61.5" customHeight="1" x14ac:dyDescent="0.25">
      <c r="A2" s="8"/>
      <c r="B2" s="54" t="s">
        <v>76</v>
      </c>
      <c r="C2" s="54"/>
      <c r="D2" s="54"/>
    </row>
    <row r="3" spans="1:4" ht="15.75" x14ac:dyDescent="0.25">
      <c r="A3" s="9"/>
      <c r="B3" s="9"/>
      <c r="C3" s="9"/>
      <c r="D3" s="9"/>
    </row>
    <row r="4" spans="1:4" ht="65.25" customHeight="1" x14ac:dyDescent="0.25">
      <c r="A4" s="58" t="s">
        <v>55</v>
      </c>
      <c r="B4" s="61" t="s">
        <v>34</v>
      </c>
      <c r="C4" s="60" t="s">
        <v>74</v>
      </c>
      <c r="D4" s="51"/>
    </row>
    <row r="5" spans="1:4" ht="18" customHeight="1" x14ac:dyDescent="0.25">
      <c r="A5" s="59"/>
      <c r="B5" s="62"/>
      <c r="C5" s="10">
        <v>2020</v>
      </c>
      <c r="D5" s="10">
        <v>2021</v>
      </c>
    </row>
    <row r="6" spans="1:4" ht="15.75" x14ac:dyDescent="0.25">
      <c r="A6" s="12">
        <v>1</v>
      </c>
      <c r="B6" s="13" t="s">
        <v>0</v>
      </c>
      <c r="C6" s="26" t="s">
        <v>36</v>
      </c>
      <c r="D6" s="27" t="s">
        <v>36</v>
      </c>
    </row>
    <row r="7" spans="1:4" ht="15.75" x14ac:dyDescent="0.25">
      <c r="A7" s="12">
        <v>2</v>
      </c>
      <c r="B7" s="13" t="s">
        <v>1</v>
      </c>
      <c r="C7" s="26" t="s">
        <v>36</v>
      </c>
      <c r="D7" s="27" t="s">
        <v>36</v>
      </c>
    </row>
    <row r="8" spans="1:4" ht="15.75" x14ac:dyDescent="0.25">
      <c r="A8" s="12">
        <v>3</v>
      </c>
      <c r="B8" s="13" t="s">
        <v>2</v>
      </c>
      <c r="C8" s="26" t="s">
        <v>77</v>
      </c>
      <c r="D8" s="27" t="s">
        <v>36</v>
      </c>
    </row>
    <row r="9" spans="1:4" ht="15.75" x14ac:dyDescent="0.25">
      <c r="A9" s="12">
        <v>4</v>
      </c>
      <c r="B9" s="13" t="s">
        <v>3</v>
      </c>
      <c r="C9" s="26" t="s">
        <v>36</v>
      </c>
      <c r="D9" s="27" t="s">
        <v>77</v>
      </c>
    </row>
    <row r="10" spans="1:4" ht="15.75" x14ac:dyDescent="0.25">
      <c r="A10" s="12">
        <v>5</v>
      </c>
      <c r="B10" s="13" t="s">
        <v>4</v>
      </c>
      <c r="C10" s="26" t="s">
        <v>36</v>
      </c>
      <c r="D10" s="27" t="s">
        <v>36</v>
      </c>
    </row>
    <row r="11" spans="1:4" ht="15.75" x14ac:dyDescent="0.25">
      <c r="A11" s="12">
        <v>6</v>
      </c>
      <c r="B11" s="13" t="s">
        <v>5</v>
      </c>
      <c r="C11" s="26" t="s">
        <v>77</v>
      </c>
      <c r="D11" s="27" t="s">
        <v>36</v>
      </c>
    </row>
    <row r="12" spans="1:4" ht="15.75" x14ac:dyDescent="0.25">
      <c r="A12" s="12">
        <v>7</v>
      </c>
      <c r="B12" s="13" t="s">
        <v>6</v>
      </c>
      <c r="C12" s="26" t="s">
        <v>36</v>
      </c>
      <c r="D12" s="27" t="s">
        <v>77</v>
      </c>
    </row>
    <row r="13" spans="1:4" ht="15.75" x14ac:dyDescent="0.25">
      <c r="A13" s="12">
        <v>8</v>
      </c>
      <c r="B13" s="13" t="s">
        <v>7</v>
      </c>
      <c r="C13" s="26" t="s">
        <v>77</v>
      </c>
      <c r="D13" s="27" t="s">
        <v>36</v>
      </c>
    </row>
    <row r="14" spans="1:4" ht="15.75" x14ac:dyDescent="0.25">
      <c r="A14" s="12">
        <v>9</v>
      </c>
      <c r="B14" s="13" t="s">
        <v>8</v>
      </c>
      <c r="C14" s="26" t="s">
        <v>36</v>
      </c>
      <c r="D14" s="27" t="s">
        <v>77</v>
      </c>
    </row>
    <row r="15" spans="1:4" ht="15.75" x14ac:dyDescent="0.25">
      <c r="A15" s="12">
        <v>10</v>
      </c>
      <c r="B15" s="13" t="s">
        <v>51</v>
      </c>
      <c r="C15" s="26" t="s">
        <v>36</v>
      </c>
      <c r="D15" s="27" t="s">
        <v>36</v>
      </c>
    </row>
    <row r="16" spans="1:4" ht="15.75" x14ac:dyDescent="0.25">
      <c r="A16" s="12">
        <v>11</v>
      </c>
      <c r="B16" s="13" t="s">
        <v>52</v>
      </c>
      <c r="C16" s="26" t="s">
        <v>36</v>
      </c>
      <c r="D16" s="27" t="s">
        <v>36</v>
      </c>
    </row>
    <row r="17" spans="1:4" ht="15.75" x14ac:dyDescent="0.25">
      <c r="A17" s="12">
        <v>12</v>
      </c>
      <c r="B17" s="13" t="s">
        <v>53</v>
      </c>
      <c r="C17" s="26" t="s">
        <v>36</v>
      </c>
      <c r="D17" s="27" t="s">
        <v>78</v>
      </c>
    </row>
    <row r="18" spans="1:4" ht="15.75" x14ac:dyDescent="0.25">
      <c r="A18" s="12">
        <v>13</v>
      </c>
      <c r="B18" s="13" t="s">
        <v>54</v>
      </c>
      <c r="C18" s="26" t="s">
        <v>36</v>
      </c>
      <c r="D18" s="27" t="s">
        <v>36</v>
      </c>
    </row>
    <row r="19" spans="1:4" ht="15.75" x14ac:dyDescent="0.25">
      <c r="A19" s="12">
        <v>14</v>
      </c>
      <c r="B19" s="13" t="s">
        <v>61</v>
      </c>
      <c r="C19" s="26" t="s">
        <v>36</v>
      </c>
      <c r="D19" s="27" t="s">
        <v>36</v>
      </c>
    </row>
    <row r="20" spans="1:4" ht="15.75" x14ac:dyDescent="0.25">
      <c r="A20" s="12">
        <v>15</v>
      </c>
      <c r="B20" s="13" t="s">
        <v>62</v>
      </c>
      <c r="C20" s="26" t="s">
        <v>36</v>
      </c>
      <c r="D20" s="27" t="s">
        <v>36</v>
      </c>
    </row>
    <row r="21" spans="1:4" ht="32.25" customHeight="1" x14ac:dyDescent="0.25">
      <c r="A21" s="12">
        <v>16</v>
      </c>
      <c r="B21" s="23" t="s">
        <v>63</v>
      </c>
      <c r="C21" s="26" t="s">
        <v>79</v>
      </c>
      <c r="D21" s="27" t="s">
        <v>36</v>
      </c>
    </row>
    <row r="22" spans="1:4" ht="31.5" x14ac:dyDescent="0.25">
      <c r="A22" s="12"/>
      <c r="B22" s="16" t="s">
        <v>13</v>
      </c>
      <c r="C22" s="28" t="s">
        <v>80</v>
      </c>
      <c r="D22" s="29" t="s">
        <v>81</v>
      </c>
    </row>
    <row r="23" spans="1:4" ht="15.75" x14ac:dyDescent="0.25">
      <c r="A23" s="20"/>
      <c r="B23" s="21"/>
      <c r="C23" s="22"/>
      <c r="D23" s="14"/>
    </row>
    <row r="24" spans="1:4" ht="30.75" customHeight="1" x14ac:dyDescent="0.25">
      <c r="A24" s="9"/>
      <c r="B24" s="55" t="s">
        <v>82</v>
      </c>
      <c r="C24" s="42"/>
      <c r="D24" s="42"/>
    </row>
    <row r="25" spans="1:4" ht="30.75" customHeight="1" x14ac:dyDescent="0.25">
      <c r="B25" s="55" t="s">
        <v>82</v>
      </c>
      <c r="C25" s="42"/>
      <c r="D25" s="42"/>
    </row>
  </sheetData>
  <mergeCells count="7">
    <mergeCell ref="A4:A5"/>
    <mergeCell ref="B25:D25"/>
    <mergeCell ref="B1:D1"/>
    <mergeCell ref="B2:D2"/>
    <mergeCell ref="B24:D24"/>
    <mergeCell ref="C4:D4"/>
    <mergeCell ref="B4:B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квалификация</vt:lpstr>
      <vt:lpstr>ОГЭ-9 Матем.</vt:lpstr>
      <vt:lpstr>ЕГЭ-11 </vt:lpstr>
      <vt:lpstr>независ. оценка</vt:lpstr>
      <vt:lpstr>Укомплектованность кадрами</vt:lpstr>
      <vt:lpstr>плановые проверки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Адм. Красночетайского района Валентина Максимова</dc:creator>
  <cp:lastModifiedBy>ЦБ Красночетайского района Екатерина Макарова</cp:lastModifiedBy>
  <cp:lastPrinted>2021-08-17T06:36:35Z</cp:lastPrinted>
  <dcterms:created xsi:type="dcterms:W3CDTF">2021-07-19T08:21:16Z</dcterms:created>
  <dcterms:modified xsi:type="dcterms:W3CDTF">2021-08-17T06:37:21Z</dcterms:modified>
</cp:coreProperties>
</file>